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ocuments\Etc\Intersteno\TypeRacer\"/>
    </mc:Choice>
  </mc:AlternateContent>
  <xr:revisionPtr revIDLastSave="0" documentId="13_ncr:1_{240A2951-B412-4819-93B0-78B7E59BC46E}" xr6:coauthVersionLast="47" xr6:coauthVersionMax="47" xr10:uidLastSave="{00000000-0000-0000-0000-000000000000}"/>
  <bookViews>
    <workbookView xWindow="-120" yWindow="-120" windowWidth="19440" windowHeight="11040" activeTab="2" xr2:uid="{A9E9AA41-4164-42D8-952D-E34B1DAAEB9E}"/>
  </bookViews>
  <sheets>
    <sheet name="History" sheetId="3" r:id="rId1"/>
    <sheet name="Graph_Speed" sheetId="17" r:id="rId2"/>
    <sheet name="Graph_Acc88+" sheetId="7" r:id="rId3"/>
    <sheet name="Graph_Acc90+" sheetId="20" r:id="rId4"/>
    <sheet name="texts" sheetId="15" r:id="rId5"/>
    <sheet name="text_bests_155" sheetId="28" r:id="rId6"/>
    <sheet name="History_Typemaster" sheetId="29" r:id="rId7"/>
  </sheets>
  <definedNames>
    <definedName name="_xlnm._FilterDatabase" localSheetId="2" hidden="1">'Graph_Acc88+'!$A$1:$D$309</definedName>
    <definedName name="_xlnm._FilterDatabase" localSheetId="3" hidden="1">'Graph_Acc90+'!$A$1:$D$110</definedName>
    <definedName name="_xlnm._FilterDatabase" localSheetId="1" hidden="1">Graph_Speed!$A$1:$C$156</definedName>
    <definedName name="_xlnm._FilterDatabase" localSheetId="0" hidden="1">History!$A$1:$N$156</definedName>
    <definedName name="_xlnm._FilterDatabase" localSheetId="6" hidden="1">History_Typemaster!$A$1:$K$29</definedName>
    <definedName name="_xlnm._FilterDatabase" localSheetId="5" hidden="1">text_bests_155!$A$1:$K$63</definedName>
    <definedName name="_xlnm._FilterDatabase" localSheetId="4" hidden="1">texts!$A$1:$M$63</definedName>
    <definedName name="_xlnm.Print_Area" localSheetId="0">History!$A$1:$J$165</definedName>
    <definedName name="_xlnm.Print_Area" localSheetId="6">History_Typemaster!$A$1:$J$38</definedName>
    <definedName name="_xlnm.Print_Area" localSheetId="5">text_bests_155!$A$1:$J$74</definedName>
    <definedName name="_xlnm.Print_Area" localSheetId="4">texts!$A$1:$M$458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0" i="17" l="1"/>
  <c r="D161" i="17"/>
  <c r="D162" i="17"/>
  <c r="D163" i="17"/>
  <c r="D164" i="17"/>
  <c r="D165" i="17"/>
  <c r="D166" i="17"/>
  <c r="D167" i="17"/>
  <c r="D168" i="17"/>
  <c r="D169" i="17"/>
  <c r="D170" i="17"/>
  <c r="D171" i="17"/>
  <c r="D172" i="17"/>
  <c r="D173" i="17"/>
  <c r="D174" i="17"/>
  <c r="E174" i="17" s="1"/>
  <c r="D159" i="17"/>
  <c r="E159" i="17" s="1"/>
  <c r="E165" i="17" l="1"/>
  <c r="E160" i="17"/>
  <c r="E172" i="17"/>
  <c r="E169" i="17"/>
  <c r="E168" i="17"/>
  <c r="E167" i="17"/>
  <c r="E166" i="17"/>
  <c r="E171" i="17"/>
  <c r="E163" i="17"/>
  <c r="E161" i="17"/>
  <c r="E173" i="17"/>
  <c r="E170" i="17"/>
  <c r="E164" i="17"/>
  <c r="E162" i="17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2" i="3"/>
  <c r="C2" i="28"/>
  <c r="C3" i="28"/>
  <c r="C4" i="28"/>
  <c r="C5" i="28"/>
  <c r="C6" i="28"/>
  <c r="C7" i="28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O451" i="15"/>
  <c r="O450" i="15"/>
  <c r="O449" i="15"/>
  <c r="O448" i="15"/>
  <c r="O447" i="15"/>
  <c r="O446" i="15"/>
  <c r="O445" i="15"/>
  <c r="O444" i="15"/>
  <c r="O443" i="15"/>
  <c r="O442" i="15"/>
  <c r="O441" i="15"/>
  <c r="O440" i="15"/>
  <c r="O439" i="15"/>
  <c r="O438" i="15"/>
  <c r="O436" i="15"/>
  <c r="O435" i="15"/>
  <c r="O434" i="15"/>
  <c r="O433" i="15"/>
  <c r="O432" i="15"/>
  <c r="O431" i="15"/>
  <c r="O430" i="15"/>
  <c r="O429" i="15"/>
  <c r="O428" i="15"/>
  <c r="O427" i="15"/>
  <c r="O425" i="15"/>
  <c r="O423" i="15"/>
  <c r="O421" i="15"/>
  <c r="O420" i="15"/>
  <c r="O419" i="15"/>
  <c r="O418" i="15"/>
  <c r="O417" i="15"/>
  <c r="O416" i="15"/>
  <c r="O415" i="15"/>
  <c r="O414" i="15"/>
  <c r="O413" i="15"/>
  <c r="O412" i="15"/>
  <c r="O411" i="15"/>
  <c r="O410" i="15"/>
  <c r="O408" i="15"/>
  <c r="O407" i="15"/>
  <c r="O406" i="15"/>
  <c r="O405" i="15"/>
  <c r="O404" i="15"/>
  <c r="O403" i="15"/>
  <c r="O402" i="15"/>
  <c r="O400" i="15"/>
  <c r="O399" i="15"/>
  <c r="O398" i="15"/>
  <c r="O397" i="15"/>
  <c r="O396" i="15"/>
  <c r="O395" i="15"/>
  <c r="O392" i="15"/>
  <c r="O391" i="15"/>
  <c r="O390" i="15"/>
  <c r="O389" i="15"/>
  <c r="O388" i="15"/>
  <c r="O387" i="15"/>
  <c r="O386" i="15"/>
  <c r="O385" i="15"/>
  <c r="O384" i="15"/>
  <c r="O383" i="15"/>
  <c r="O381" i="15"/>
  <c r="O380" i="15"/>
  <c r="O379" i="15"/>
  <c r="O378" i="15"/>
  <c r="O377" i="15"/>
  <c r="O376" i="15"/>
  <c r="O375" i="15"/>
  <c r="O374" i="15"/>
  <c r="O373" i="15"/>
  <c r="O372" i="15"/>
  <c r="O371" i="15"/>
  <c r="O370" i="15"/>
  <c r="O369" i="15"/>
  <c r="O368" i="15"/>
  <c r="O367" i="15"/>
  <c r="O366" i="15"/>
  <c r="O365" i="15"/>
  <c r="O364" i="15"/>
  <c r="O363" i="15"/>
  <c r="O362" i="15"/>
  <c r="O361" i="15"/>
  <c r="O360" i="15"/>
  <c r="O359" i="15"/>
  <c r="O358" i="15"/>
  <c r="O357" i="15"/>
  <c r="O356" i="15"/>
  <c r="O355" i="15"/>
  <c r="O354" i="15"/>
  <c r="O353" i="15"/>
  <c r="O351" i="15"/>
  <c r="O350" i="15"/>
  <c r="O347" i="15"/>
  <c r="O346" i="15"/>
  <c r="O345" i="15"/>
  <c r="O344" i="15"/>
  <c r="O343" i="15"/>
  <c r="O342" i="15"/>
  <c r="O340" i="15"/>
  <c r="O339" i="15"/>
  <c r="O338" i="15"/>
  <c r="O337" i="15"/>
  <c r="O336" i="15"/>
  <c r="O335" i="15"/>
  <c r="O334" i="15"/>
  <c r="O333" i="15"/>
  <c r="O332" i="15"/>
  <c r="O330" i="15"/>
  <c r="O328" i="15"/>
  <c r="O327" i="15"/>
  <c r="O326" i="15"/>
  <c r="O325" i="15"/>
  <c r="O324" i="15"/>
  <c r="O323" i="15"/>
  <c r="O322" i="15"/>
  <c r="O321" i="15"/>
  <c r="O320" i="15"/>
  <c r="O319" i="15"/>
  <c r="O316" i="15"/>
  <c r="O315" i="15"/>
  <c r="O314" i="15"/>
  <c r="O313" i="15"/>
  <c r="O312" i="15"/>
  <c r="O311" i="15"/>
  <c r="O310" i="15"/>
  <c r="O309" i="15"/>
  <c r="O308" i="15"/>
  <c r="O305" i="15"/>
  <c r="O304" i="15"/>
  <c r="O303" i="15"/>
  <c r="O302" i="15"/>
  <c r="O300" i="15"/>
  <c r="O299" i="15"/>
  <c r="O298" i="15"/>
  <c r="O296" i="15"/>
  <c r="O295" i="15"/>
  <c r="O294" i="15"/>
  <c r="O293" i="15"/>
  <c r="O292" i="15"/>
  <c r="O291" i="15"/>
  <c r="O290" i="15"/>
  <c r="O289" i="15"/>
  <c r="O287" i="15"/>
  <c r="O286" i="15"/>
  <c r="O284" i="15"/>
  <c r="O283" i="15"/>
  <c r="O282" i="15"/>
  <c r="O280" i="15"/>
  <c r="O279" i="15"/>
  <c r="O278" i="15"/>
  <c r="O276" i="15"/>
  <c r="O275" i="15"/>
  <c r="O274" i="15"/>
  <c r="O273" i="15"/>
  <c r="O272" i="15"/>
  <c r="O271" i="15"/>
  <c r="O270" i="15"/>
  <c r="O269" i="15"/>
  <c r="O267" i="15"/>
  <c r="O266" i="15"/>
  <c r="O265" i="15"/>
  <c r="O264" i="15"/>
  <c r="O263" i="15"/>
  <c r="O262" i="15"/>
  <c r="O261" i="15"/>
  <c r="O260" i="15"/>
  <c r="O259" i="15"/>
  <c r="O258" i="15"/>
  <c r="O257" i="15"/>
  <c r="O256" i="15"/>
  <c r="O255" i="15"/>
  <c r="O254" i="15"/>
  <c r="O253" i="15"/>
  <c r="O252" i="15"/>
  <c r="O251" i="15"/>
  <c r="O250" i="15"/>
  <c r="O248" i="15"/>
  <c r="O247" i="15"/>
  <c r="O246" i="15"/>
  <c r="O245" i="15"/>
  <c r="O244" i="15"/>
  <c r="O243" i="15"/>
  <c r="O242" i="15"/>
  <c r="O240" i="15"/>
  <c r="O239" i="15"/>
  <c r="O237" i="15"/>
  <c r="O236" i="15"/>
  <c r="O235" i="15"/>
  <c r="O234" i="15"/>
  <c r="O233" i="15"/>
  <c r="O232" i="15"/>
  <c r="O230" i="15"/>
  <c r="O229" i="15"/>
  <c r="O227" i="15"/>
  <c r="O226" i="15"/>
  <c r="O225" i="15"/>
  <c r="O223" i="15"/>
  <c r="O222" i="15"/>
  <c r="O220" i="15"/>
  <c r="O219" i="15"/>
  <c r="O217" i="15"/>
  <c r="O216" i="15"/>
  <c r="O215" i="15"/>
  <c r="O213" i="15"/>
  <c r="O212" i="15"/>
  <c r="O211" i="15"/>
  <c r="O210" i="15"/>
  <c r="O209" i="15"/>
  <c r="O208" i="15"/>
  <c r="O207" i="15"/>
  <c r="O206" i="15"/>
  <c r="O205" i="15"/>
  <c r="O204" i="15"/>
  <c r="O203" i="15"/>
  <c r="O202" i="15"/>
  <c r="O201" i="15"/>
  <c r="O200" i="15"/>
  <c r="O199" i="15"/>
  <c r="O198" i="15"/>
  <c r="O197" i="15"/>
  <c r="O195" i="15"/>
  <c r="O194" i="15"/>
  <c r="O193" i="15"/>
  <c r="O192" i="15"/>
  <c r="O191" i="15"/>
  <c r="O190" i="15"/>
  <c r="O189" i="15"/>
  <c r="O188" i="15"/>
  <c r="O187" i="15"/>
  <c r="O186" i="15"/>
  <c r="O185" i="15"/>
  <c r="O183" i="15"/>
  <c r="O182" i="15"/>
  <c r="O181" i="15"/>
  <c r="O180" i="15"/>
  <c r="O179" i="15"/>
  <c r="O176" i="15"/>
  <c r="O175" i="15"/>
  <c r="O174" i="15"/>
  <c r="O173" i="15"/>
  <c r="O172" i="15"/>
  <c r="O170" i="15"/>
  <c r="O169" i="15"/>
  <c r="O168" i="15"/>
  <c r="O161" i="15"/>
  <c r="O160" i="15"/>
  <c r="O159" i="15"/>
  <c r="O156" i="15"/>
  <c r="O154" i="15"/>
  <c r="O153" i="15"/>
  <c r="O152" i="15"/>
  <c r="O151" i="15"/>
  <c r="O150" i="15"/>
  <c r="O149" i="15"/>
  <c r="O148" i="15"/>
  <c r="O147" i="15"/>
  <c r="O146" i="15"/>
  <c r="O145" i="15"/>
  <c r="O144" i="15"/>
  <c r="O143" i="15"/>
  <c r="O142" i="15"/>
  <c r="O141" i="15"/>
  <c r="O140" i="15"/>
  <c r="O139" i="15"/>
  <c r="O138" i="15"/>
  <c r="O137" i="15"/>
  <c r="O136" i="15"/>
  <c r="O134" i="15"/>
  <c r="O133" i="15"/>
  <c r="O132" i="15"/>
  <c r="O131" i="15"/>
  <c r="O130" i="15"/>
  <c r="O129" i="15"/>
  <c r="O128" i="15"/>
  <c r="O127" i="15"/>
  <c r="O126" i="15"/>
  <c r="O125" i="15"/>
  <c r="O124" i="15"/>
  <c r="O123" i="15"/>
  <c r="O122" i="15"/>
  <c r="O120" i="15"/>
  <c r="O118" i="15"/>
  <c r="O117" i="15"/>
  <c r="O116" i="15"/>
  <c r="O115" i="15"/>
  <c r="O114" i="15"/>
  <c r="O111" i="15"/>
  <c r="O110" i="15"/>
  <c r="O109" i="15"/>
  <c r="O108" i="15"/>
  <c r="O107" i="15"/>
  <c r="O106" i="15"/>
  <c r="O105" i="15"/>
  <c r="O104" i="15"/>
  <c r="O102" i="15"/>
  <c r="O97" i="15"/>
  <c r="O96" i="15"/>
  <c r="O95" i="15"/>
  <c r="O94" i="15"/>
  <c r="O93" i="15"/>
  <c r="O91" i="15"/>
  <c r="O90" i="15"/>
  <c r="O88" i="15"/>
  <c r="O86" i="15"/>
  <c r="O85" i="15"/>
  <c r="O83" i="15"/>
  <c r="O82" i="15"/>
  <c r="O78" i="15"/>
  <c r="O77" i="15"/>
  <c r="O76" i="15"/>
  <c r="O73" i="15"/>
  <c r="O72" i="15"/>
  <c r="O69" i="15"/>
  <c r="O68" i="15"/>
  <c r="O67" i="15"/>
  <c r="O66" i="15"/>
  <c r="O65" i="15"/>
  <c r="O62" i="15"/>
  <c r="O61" i="15"/>
  <c r="O60" i="15"/>
  <c r="O58" i="15"/>
  <c r="O57" i="15"/>
  <c r="O56" i="15"/>
  <c r="O55" i="15"/>
  <c r="O54" i="15"/>
  <c r="O53" i="15"/>
  <c r="O52" i="15"/>
  <c r="O51" i="15"/>
  <c r="O50" i="15"/>
  <c r="O49" i="15"/>
  <c r="O48" i="15"/>
  <c r="O47" i="15"/>
  <c r="O46" i="15"/>
  <c r="O45" i="15"/>
  <c r="O44" i="15"/>
  <c r="O43" i="15"/>
  <c r="O42" i="15"/>
  <c r="O40" i="15"/>
  <c r="O38" i="15"/>
  <c r="O37" i="15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O22" i="15"/>
  <c r="O21" i="15"/>
  <c r="O19" i="15"/>
  <c r="O17" i="15"/>
  <c r="O14" i="15"/>
  <c r="O13" i="15"/>
  <c r="O12" i="15"/>
  <c r="O11" i="15"/>
  <c r="O10" i="15"/>
  <c r="O9" i="15"/>
  <c r="O7" i="15"/>
  <c r="O5" i="15"/>
  <c r="O3" i="15"/>
  <c r="O2" i="15"/>
  <c r="P3" i="15"/>
  <c r="P4" i="15"/>
  <c r="P5" i="15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P255" i="15"/>
  <c r="P256" i="15"/>
  <c r="P257" i="15"/>
  <c r="P258" i="15"/>
  <c r="P259" i="15"/>
  <c r="P260" i="15"/>
  <c r="P261" i="15"/>
  <c r="P262" i="15"/>
  <c r="P263" i="15"/>
  <c r="P264" i="15"/>
  <c r="P265" i="15"/>
  <c r="P266" i="15"/>
  <c r="P267" i="15"/>
  <c r="P268" i="15"/>
  <c r="P269" i="15"/>
  <c r="P270" i="15"/>
  <c r="P271" i="15"/>
  <c r="P272" i="15"/>
  <c r="P273" i="15"/>
  <c r="P274" i="15"/>
  <c r="P275" i="15"/>
  <c r="P276" i="15"/>
  <c r="P277" i="15"/>
  <c r="P278" i="15"/>
  <c r="P279" i="15"/>
  <c r="P280" i="15"/>
  <c r="P281" i="15"/>
  <c r="P282" i="15"/>
  <c r="P283" i="15"/>
  <c r="P284" i="15"/>
  <c r="P285" i="15"/>
  <c r="P286" i="15"/>
  <c r="P287" i="15"/>
  <c r="P288" i="15"/>
  <c r="P289" i="15"/>
  <c r="P290" i="15"/>
  <c r="P291" i="15"/>
  <c r="P292" i="15"/>
  <c r="P293" i="15"/>
  <c r="P294" i="15"/>
  <c r="P295" i="15"/>
  <c r="P296" i="15"/>
  <c r="P297" i="15"/>
  <c r="P298" i="15"/>
  <c r="P299" i="15"/>
  <c r="P300" i="15"/>
  <c r="P301" i="15"/>
  <c r="P302" i="15"/>
  <c r="P303" i="15"/>
  <c r="P304" i="15"/>
  <c r="P305" i="15"/>
  <c r="P306" i="15"/>
  <c r="P307" i="15"/>
  <c r="P308" i="15"/>
  <c r="P309" i="15"/>
  <c r="P310" i="15"/>
  <c r="P311" i="15"/>
  <c r="P312" i="15"/>
  <c r="P313" i="15"/>
  <c r="P314" i="15"/>
  <c r="P315" i="15"/>
  <c r="P316" i="15"/>
  <c r="P317" i="15"/>
  <c r="P318" i="15"/>
  <c r="P319" i="15"/>
  <c r="P320" i="15"/>
  <c r="P321" i="15"/>
  <c r="P322" i="15"/>
  <c r="P323" i="15"/>
  <c r="P324" i="15"/>
  <c r="P325" i="15"/>
  <c r="P326" i="15"/>
  <c r="P327" i="15"/>
  <c r="P328" i="15"/>
  <c r="P329" i="15"/>
  <c r="P330" i="15"/>
  <c r="P331" i="15"/>
  <c r="P332" i="15"/>
  <c r="P333" i="15"/>
  <c r="P334" i="15"/>
  <c r="P335" i="15"/>
  <c r="P336" i="15"/>
  <c r="P337" i="15"/>
  <c r="P338" i="15"/>
  <c r="P339" i="15"/>
  <c r="P340" i="15"/>
  <c r="P341" i="15"/>
  <c r="P342" i="15"/>
  <c r="P343" i="15"/>
  <c r="P344" i="15"/>
  <c r="P345" i="15"/>
  <c r="P346" i="15"/>
  <c r="P347" i="15"/>
  <c r="P348" i="15"/>
  <c r="P349" i="15"/>
  <c r="P350" i="15"/>
  <c r="P351" i="15"/>
  <c r="P352" i="15"/>
  <c r="P353" i="15"/>
  <c r="P354" i="15"/>
  <c r="P355" i="15"/>
  <c r="P356" i="15"/>
  <c r="P357" i="15"/>
  <c r="P358" i="15"/>
  <c r="P359" i="15"/>
  <c r="P360" i="15"/>
  <c r="P361" i="15"/>
  <c r="P362" i="15"/>
  <c r="P363" i="15"/>
  <c r="P364" i="15"/>
  <c r="P365" i="15"/>
  <c r="P366" i="15"/>
  <c r="P367" i="15"/>
  <c r="P368" i="15"/>
  <c r="P369" i="15"/>
  <c r="P370" i="15"/>
  <c r="P371" i="15"/>
  <c r="P372" i="15"/>
  <c r="P373" i="15"/>
  <c r="P374" i="15"/>
  <c r="P375" i="15"/>
  <c r="P376" i="15"/>
  <c r="P377" i="15"/>
  <c r="P378" i="15"/>
  <c r="P379" i="15"/>
  <c r="P380" i="15"/>
  <c r="P381" i="15"/>
  <c r="P382" i="15"/>
  <c r="P383" i="15"/>
  <c r="P384" i="15"/>
  <c r="P385" i="15"/>
  <c r="P386" i="15"/>
  <c r="P387" i="15"/>
  <c r="P388" i="15"/>
  <c r="P389" i="15"/>
  <c r="P390" i="15"/>
  <c r="P391" i="15"/>
  <c r="P392" i="15"/>
  <c r="P393" i="15"/>
  <c r="P394" i="15"/>
  <c r="P395" i="15"/>
  <c r="P396" i="15"/>
  <c r="P397" i="15"/>
  <c r="P398" i="15"/>
  <c r="P399" i="15"/>
  <c r="P400" i="15"/>
  <c r="P401" i="15"/>
  <c r="P402" i="15"/>
  <c r="P403" i="15"/>
  <c r="P404" i="15"/>
  <c r="P405" i="15"/>
  <c r="P406" i="15"/>
  <c r="P407" i="15"/>
  <c r="P408" i="15"/>
  <c r="P409" i="15"/>
  <c r="P410" i="15"/>
  <c r="P411" i="15"/>
  <c r="P412" i="15"/>
  <c r="P413" i="15"/>
  <c r="P414" i="15"/>
  <c r="P415" i="15"/>
  <c r="P416" i="15"/>
  <c r="P417" i="15"/>
  <c r="P418" i="15"/>
  <c r="P419" i="15"/>
  <c r="P420" i="15"/>
  <c r="P421" i="15"/>
  <c r="P422" i="15"/>
  <c r="P423" i="15"/>
  <c r="P424" i="15"/>
  <c r="P425" i="15"/>
  <c r="P426" i="15"/>
  <c r="P427" i="15"/>
  <c r="P428" i="15"/>
  <c r="P429" i="15"/>
  <c r="P430" i="15"/>
  <c r="P431" i="15"/>
  <c r="P432" i="15"/>
  <c r="P433" i="15"/>
  <c r="P434" i="15"/>
  <c r="P435" i="15"/>
  <c r="P436" i="15"/>
  <c r="P437" i="15"/>
  <c r="P438" i="15"/>
  <c r="P439" i="15"/>
  <c r="P440" i="15"/>
  <c r="P441" i="15"/>
  <c r="P442" i="15"/>
  <c r="P443" i="15"/>
  <c r="P444" i="15"/>
  <c r="P445" i="15"/>
  <c r="P446" i="15"/>
  <c r="P447" i="15"/>
  <c r="P448" i="15"/>
  <c r="P449" i="15"/>
  <c r="P450" i="15"/>
  <c r="P451" i="15"/>
  <c r="P2" i="15"/>
  <c r="J37" i="29"/>
  <c r="I37" i="29"/>
  <c r="J36" i="29"/>
  <c r="I36" i="29"/>
  <c r="C35" i="29"/>
  <c r="I33" i="29"/>
  <c r="J32" i="29"/>
  <c r="I32" i="29"/>
  <c r="H32" i="29"/>
  <c r="G32" i="29"/>
  <c r="C32" i="29"/>
  <c r="C33" i="29" s="1"/>
  <c r="C34" i="29" s="1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7" i="29"/>
  <c r="K6" i="29"/>
  <c r="K5" i="29"/>
  <c r="K4" i="29"/>
  <c r="K3" i="29"/>
  <c r="K2" i="29"/>
  <c r="N64" i="15" l="1"/>
  <c r="E64" i="15"/>
  <c r="N65" i="15"/>
  <c r="D65" i="15"/>
  <c r="N66" i="15"/>
  <c r="D66" i="15"/>
  <c r="N67" i="15"/>
  <c r="D67" i="15"/>
  <c r="N68" i="15"/>
  <c r="D68" i="15"/>
  <c r="N69" i="15"/>
  <c r="D69" i="15"/>
  <c r="N70" i="15"/>
  <c r="E70" i="15"/>
  <c r="N71" i="15"/>
  <c r="N72" i="15"/>
  <c r="E72" i="15"/>
  <c r="N73" i="15"/>
  <c r="D73" i="15"/>
  <c r="E73" i="15"/>
  <c r="N74" i="15"/>
  <c r="E74" i="15"/>
  <c r="N75" i="15"/>
  <c r="E75" i="15"/>
  <c r="N76" i="15"/>
  <c r="D76" i="15"/>
  <c r="N77" i="15"/>
  <c r="D77" i="15"/>
  <c r="N78" i="15"/>
  <c r="D78" i="15"/>
  <c r="N79" i="15"/>
  <c r="E79" i="15"/>
  <c r="N80" i="15"/>
  <c r="E80" i="15"/>
  <c r="N81" i="15"/>
  <c r="N82" i="15"/>
  <c r="D82" i="15"/>
  <c r="N83" i="15"/>
  <c r="D83" i="15"/>
  <c r="N84" i="15"/>
  <c r="N85" i="15"/>
  <c r="D85" i="15"/>
  <c r="N86" i="15"/>
  <c r="D86" i="15"/>
  <c r="N87" i="15"/>
  <c r="N88" i="15"/>
  <c r="D88" i="15"/>
  <c r="E88" i="15"/>
  <c r="N89" i="15"/>
  <c r="E89" i="15"/>
  <c r="N90" i="15"/>
  <c r="D90" i="15"/>
  <c r="E90" i="15"/>
  <c r="N91" i="15"/>
  <c r="D91" i="15"/>
  <c r="E91" i="15"/>
  <c r="N92" i="15"/>
  <c r="N93" i="15"/>
  <c r="D93" i="15"/>
  <c r="N94" i="15"/>
  <c r="D94" i="15"/>
  <c r="N95" i="15"/>
  <c r="D95" i="15"/>
  <c r="E95" i="15"/>
  <c r="N96" i="15"/>
  <c r="E96" i="15"/>
  <c r="N97" i="15"/>
  <c r="D97" i="15"/>
  <c r="N98" i="15"/>
  <c r="N99" i="15"/>
  <c r="N100" i="15"/>
  <c r="N101" i="15"/>
  <c r="N102" i="15"/>
  <c r="D102" i="15"/>
  <c r="N103" i="15"/>
  <c r="N104" i="15"/>
  <c r="D104" i="15"/>
  <c r="E104" i="15"/>
  <c r="N105" i="15"/>
  <c r="D105" i="15"/>
  <c r="E105" i="15"/>
  <c r="N106" i="15"/>
  <c r="D106" i="15"/>
  <c r="E106" i="15"/>
  <c r="N107" i="15"/>
  <c r="D107" i="15"/>
  <c r="E107" i="15"/>
  <c r="N108" i="15"/>
  <c r="D108" i="15"/>
  <c r="N109" i="15"/>
  <c r="D109" i="15"/>
  <c r="N110" i="15"/>
  <c r="D110" i="15"/>
  <c r="N111" i="15"/>
  <c r="D111" i="15"/>
  <c r="E111" i="15"/>
  <c r="N112" i="15"/>
  <c r="E112" i="15"/>
  <c r="N113" i="15"/>
  <c r="N114" i="15"/>
  <c r="D114" i="15"/>
  <c r="N115" i="15"/>
  <c r="D115" i="15"/>
  <c r="N116" i="15"/>
  <c r="D116" i="15"/>
  <c r="N117" i="15"/>
  <c r="D117" i="15"/>
  <c r="N118" i="15"/>
  <c r="D118" i="15"/>
  <c r="N119" i="15"/>
  <c r="N120" i="15"/>
  <c r="D120" i="15"/>
  <c r="E120" i="15"/>
  <c r="N121" i="15"/>
  <c r="E121" i="15"/>
  <c r="N122" i="15"/>
  <c r="D122" i="15"/>
  <c r="E122" i="15"/>
  <c r="N123" i="15"/>
  <c r="D123" i="15"/>
  <c r="E123" i="15"/>
  <c r="N124" i="15"/>
  <c r="D124" i="15"/>
  <c r="N125" i="15"/>
  <c r="D125" i="15"/>
  <c r="N126" i="15"/>
  <c r="D126" i="15"/>
  <c r="N127" i="15"/>
  <c r="D127" i="15"/>
  <c r="E127" i="15"/>
  <c r="N128" i="15"/>
  <c r="D128" i="15"/>
  <c r="E128" i="15"/>
  <c r="N129" i="15"/>
  <c r="D129" i="15"/>
  <c r="N130" i="15"/>
  <c r="D130" i="15"/>
  <c r="N131" i="15"/>
  <c r="D131" i="15"/>
  <c r="N132" i="15"/>
  <c r="D132" i="15"/>
  <c r="N133" i="15"/>
  <c r="D133" i="15"/>
  <c r="N134" i="15"/>
  <c r="D134" i="15"/>
  <c r="N135" i="15"/>
  <c r="N136" i="15"/>
  <c r="D136" i="15"/>
  <c r="E136" i="15"/>
  <c r="N137" i="15"/>
  <c r="D137" i="15"/>
  <c r="E137" i="15"/>
  <c r="N138" i="15"/>
  <c r="D138" i="15"/>
  <c r="E138" i="15"/>
  <c r="N139" i="15"/>
  <c r="D139" i="15"/>
  <c r="E139" i="15"/>
  <c r="N140" i="15"/>
  <c r="D140" i="15"/>
  <c r="N141" i="15"/>
  <c r="D141" i="15"/>
  <c r="N142" i="15"/>
  <c r="D142" i="15"/>
  <c r="N143" i="15"/>
  <c r="D143" i="15"/>
  <c r="E143" i="15"/>
  <c r="N144" i="15"/>
  <c r="D144" i="15"/>
  <c r="E144" i="15"/>
  <c r="N145" i="15"/>
  <c r="D145" i="15"/>
  <c r="N146" i="15"/>
  <c r="D146" i="15"/>
  <c r="N147" i="15"/>
  <c r="N148" i="15"/>
  <c r="D148" i="15"/>
  <c r="N149" i="15"/>
  <c r="D149" i="15"/>
  <c r="N150" i="15"/>
  <c r="D150" i="15"/>
  <c r="N151" i="15"/>
  <c r="D151" i="15"/>
  <c r="N152" i="15"/>
  <c r="D152" i="15"/>
  <c r="E152" i="15"/>
  <c r="N153" i="15"/>
  <c r="D153" i="15"/>
  <c r="E153" i="15"/>
  <c r="N154" i="15"/>
  <c r="D154" i="15"/>
  <c r="E154" i="15"/>
  <c r="N155" i="15"/>
  <c r="E155" i="15"/>
  <c r="N156" i="15"/>
  <c r="D156" i="15"/>
  <c r="N157" i="15"/>
  <c r="N158" i="15"/>
  <c r="N159" i="15"/>
  <c r="D159" i="15"/>
  <c r="E159" i="15"/>
  <c r="N160" i="15"/>
  <c r="D160" i="15"/>
  <c r="E160" i="15"/>
  <c r="N161" i="15"/>
  <c r="D161" i="15"/>
  <c r="N162" i="15"/>
  <c r="N163" i="15"/>
  <c r="N164" i="15"/>
  <c r="N165" i="15"/>
  <c r="N166" i="15"/>
  <c r="N167" i="15"/>
  <c r="N168" i="15"/>
  <c r="D168" i="15"/>
  <c r="E168" i="15"/>
  <c r="N169" i="15"/>
  <c r="D169" i="15"/>
  <c r="E169" i="15"/>
  <c r="N170" i="15"/>
  <c r="D170" i="15"/>
  <c r="E170" i="15"/>
  <c r="N171" i="15"/>
  <c r="E171" i="15"/>
  <c r="N172" i="15"/>
  <c r="D172" i="15"/>
  <c r="N173" i="15"/>
  <c r="D173" i="15"/>
  <c r="N174" i="15"/>
  <c r="D174" i="15"/>
  <c r="N175" i="15"/>
  <c r="D175" i="15"/>
  <c r="E175" i="15"/>
  <c r="N176" i="15"/>
  <c r="D176" i="15"/>
  <c r="E176" i="15"/>
  <c r="N177" i="15"/>
  <c r="N178" i="15"/>
  <c r="N179" i="15"/>
  <c r="D179" i="15"/>
  <c r="N180" i="15"/>
  <c r="D180" i="15"/>
  <c r="N181" i="15"/>
  <c r="D181" i="15"/>
  <c r="N182" i="15"/>
  <c r="D182" i="15"/>
  <c r="N183" i="15"/>
  <c r="D183" i="15"/>
  <c r="N184" i="15"/>
  <c r="E184" i="15"/>
  <c r="N185" i="15"/>
  <c r="D185" i="15"/>
  <c r="E185" i="15"/>
  <c r="N186" i="15"/>
  <c r="D186" i="15"/>
  <c r="E186" i="15"/>
  <c r="N187" i="15"/>
  <c r="D187" i="15"/>
  <c r="E187" i="15"/>
  <c r="N188" i="15"/>
  <c r="D188" i="15"/>
  <c r="N189" i="15"/>
  <c r="D189" i="15"/>
  <c r="N190" i="15"/>
  <c r="D190" i="15"/>
  <c r="N191" i="15"/>
  <c r="D191" i="15"/>
  <c r="E191" i="15"/>
  <c r="N192" i="15"/>
  <c r="D192" i="15"/>
  <c r="E192" i="15"/>
  <c r="N193" i="15"/>
  <c r="D193" i="15"/>
  <c r="N194" i="15"/>
  <c r="D194" i="15"/>
  <c r="N195" i="15"/>
  <c r="D195" i="15"/>
  <c r="N196" i="15"/>
  <c r="N197" i="15"/>
  <c r="D197" i="15"/>
  <c r="N198" i="15"/>
  <c r="D198" i="15"/>
  <c r="N199" i="15"/>
  <c r="D199" i="15"/>
  <c r="N200" i="15"/>
  <c r="D200" i="15"/>
  <c r="E200" i="15"/>
  <c r="N201" i="15"/>
  <c r="D201" i="15"/>
  <c r="E201" i="15"/>
  <c r="N202" i="15"/>
  <c r="D202" i="15"/>
  <c r="E202" i="15"/>
  <c r="N203" i="15"/>
  <c r="D203" i="15"/>
  <c r="E203" i="15"/>
  <c r="N204" i="15"/>
  <c r="D204" i="15"/>
  <c r="N205" i="15"/>
  <c r="D205" i="15"/>
  <c r="N206" i="15"/>
  <c r="D206" i="15"/>
  <c r="N207" i="15"/>
  <c r="D207" i="15"/>
  <c r="E207" i="15"/>
  <c r="N208" i="15"/>
  <c r="D208" i="15"/>
  <c r="E208" i="15"/>
  <c r="N209" i="15"/>
  <c r="D209" i="15"/>
  <c r="N210" i="15"/>
  <c r="D210" i="15"/>
  <c r="N211" i="15"/>
  <c r="D211" i="15"/>
  <c r="N212" i="15"/>
  <c r="D212" i="15"/>
  <c r="N213" i="15"/>
  <c r="D213" i="15"/>
  <c r="N214" i="15"/>
  <c r="N215" i="15"/>
  <c r="D215" i="15"/>
  <c r="N216" i="15"/>
  <c r="D216" i="15"/>
  <c r="E216" i="15"/>
  <c r="N217" i="15"/>
  <c r="D217" i="15"/>
  <c r="E217" i="15"/>
  <c r="N218" i="15"/>
  <c r="E218" i="15"/>
  <c r="N219" i="15"/>
  <c r="D219" i="15"/>
  <c r="E219" i="15"/>
  <c r="N220" i="15"/>
  <c r="D220" i="15"/>
  <c r="N221" i="15"/>
  <c r="N222" i="15"/>
  <c r="D222" i="15"/>
  <c r="N223" i="15"/>
  <c r="D223" i="15"/>
  <c r="E223" i="15"/>
  <c r="N224" i="15"/>
  <c r="E224" i="15"/>
  <c r="N225" i="15"/>
  <c r="D225" i="15"/>
  <c r="N226" i="15"/>
  <c r="D226" i="15"/>
  <c r="N227" i="15"/>
  <c r="D227" i="15"/>
  <c r="N228" i="15"/>
  <c r="N229" i="15"/>
  <c r="D229" i="15"/>
  <c r="N230" i="15"/>
  <c r="D230" i="15"/>
  <c r="N231" i="15"/>
  <c r="N232" i="15"/>
  <c r="D232" i="15"/>
  <c r="E232" i="15"/>
  <c r="N233" i="15"/>
  <c r="D233" i="15"/>
  <c r="E233" i="15"/>
  <c r="N234" i="15"/>
  <c r="D234" i="15"/>
  <c r="E234" i="15"/>
  <c r="N235" i="15"/>
  <c r="D235" i="15"/>
  <c r="E235" i="15"/>
  <c r="N236" i="15"/>
  <c r="D236" i="15"/>
  <c r="N237" i="15"/>
  <c r="D237" i="15"/>
  <c r="N238" i="15"/>
  <c r="N239" i="15"/>
  <c r="D239" i="15"/>
  <c r="E239" i="15"/>
  <c r="N240" i="15"/>
  <c r="D240" i="15"/>
  <c r="E240" i="15"/>
  <c r="N241" i="15"/>
  <c r="N242" i="15"/>
  <c r="D242" i="15"/>
  <c r="N243" i="15"/>
  <c r="D243" i="15"/>
  <c r="N244" i="15"/>
  <c r="D244" i="15"/>
  <c r="N245" i="15"/>
  <c r="D245" i="15"/>
  <c r="N246" i="15"/>
  <c r="D246" i="15"/>
  <c r="N247" i="15"/>
  <c r="D247" i="15"/>
  <c r="N248" i="15"/>
  <c r="D248" i="15"/>
  <c r="E248" i="15"/>
  <c r="N249" i="15"/>
  <c r="E249" i="15"/>
  <c r="N250" i="15"/>
  <c r="D250" i="15"/>
  <c r="E250" i="15"/>
  <c r="N251" i="15"/>
  <c r="D251" i="15"/>
  <c r="E251" i="15"/>
  <c r="N252" i="15"/>
  <c r="D252" i="15"/>
  <c r="N253" i="15"/>
  <c r="D253" i="15"/>
  <c r="N254" i="15"/>
  <c r="D254" i="15"/>
  <c r="N255" i="15"/>
  <c r="E255" i="15"/>
  <c r="N256" i="15"/>
  <c r="D256" i="15"/>
  <c r="E256" i="15"/>
  <c r="N257" i="15"/>
  <c r="D257" i="15"/>
  <c r="E257" i="15"/>
  <c r="N258" i="15"/>
  <c r="D258" i="15"/>
  <c r="N259" i="15"/>
  <c r="D259" i="15"/>
  <c r="N260" i="15"/>
  <c r="D260" i="15"/>
  <c r="N261" i="15"/>
  <c r="D261" i="15"/>
  <c r="N262" i="15"/>
  <c r="D262" i="15"/>
  <c r="N263" i="15"/>
  <c r="D263" i="15"/>
  <c r="N264" i="15"/>
  <c r="D264" i="15"/>
  <c r="E264" i="15"/>
  <c r="N265" i="15"/>
  <c r="D265" i="15"/>
  <c r="E265" i="15"/>
  <c r="N266" i="15"/>
  <c r="D266" i="15"/>
  <c r="E266" i="15"/>
  <c r="N267" i="15"/>
  <c r="E267" i="15"/>
  <c r="N268" i="15"/>
  <c r="N269" i="15"/>
  <c r="D269" i="15"/>
  <c r="N270" i="15"/>
  <c r="D270" i="15"/>
  <c r="N271" i="15"/>
  <c r="D271" i="15"/>
  <c r="E271" i="15"/>
  <c r="N272" i="15"/>
  <c r="D272" i="15"/>
  <c r="E272" i="15"/>
  <c r="N273" i="15"/>
  <c r="D273" i="15"/>
  <c r="E273" i="15"/>
  <c r="N274" i="15"/>
  <c r="D274" i="15"/>
  <c r="N275" i="15"/>
  <c r="D275" i="15"/>
  <c r="N276" i="15"/>
  <c r="D276" i="15"/>
  <c r="N277" i="15"/>
  <c r="N278" i="15"/>
  <c r="D278" i="15"/>
  <c r="N279" i="15"/>
  <c r="D279" i="15"/>
  <c r="N280" i="15"/>
  <c r="D280" i="15"/>
  <c r="E280" i="15"/>
  <c r="N281" i="15"/>
  <c r="E281" i="15"/>
  <c r="N282" i="15"/>
  <c r="D282" i="15"/>
  <c r="E282" i="15"/>
  <c r="N283" i="15"/>
  <c r="D283" i="15"/>
  <c r="E283" i="15"/>
  <c r="N284" i="15"/>
  <c r="D284" i="15"/>
  <c r="N285" i="15"/>
  <c r="N286" i="15"/>
  <c r="D286" i="15"/>
  <c r="N287" i="15"/>
  <c r="D287" i="15"/>
  <c r="E287" i="15"/>
  <c r="N288" i="15"/>
  <c r="E288" i="15"/>
  <c r="N289" i="15"/>
  <c r="D289" i="15"/>
  <c r="E289" i="15"/>
  <c r="N290" i="15"/>
  <c r="D290" i="15"/>
  <c r="N291" i="15"/>
  <c r="D291" i="15"/>
  <c r="N292" i="15"/>
  <c r="D292" i="15"/>
  <c r="N293" i="15"/>
  <c r="D293" i="15"/>
  <c r="N294" i="15"/>
  <c r="D294" i="15"/>
  <c r="N295" i="15"/>
  <c r="D295" i="15"/>
  <c r="N296" i="15"/>
  <c r="D296" i="15"/>
  <c r="E296" i="15"/>
  <c r="N297" i="15"/>
  <c r="E297" i="15"/>
  <c r="N298" i="15"/>
  <c r="D298" i="15"/>
  <c r="E298" i="15"/>
  <c r="N299" i="15"/>
  <c r="D299" i="15"/>
  <c r="E299" i="15"/>
  <c r="N300" i="15"/>
  <c r="D300" i="15"/>
  <c r="N301" i="15"/>
  <c r="N302" i="15"/>
  <c r="D302" i="15"/>
  <c r="N303" i="15"/>
  <c r="D303" i="15"/>
  <c r="E303" i="15"/>
  <c r="N304" i="15"/>
  <c r="D304" i="15"/>
  <c r="E304" i="15"/>
  <c r="N305" i="15"/>
  <c r="D305" i="15"/>
  <c r="E305" i="15"/>
  <c r="N306" i="15"/>
  <c r="N307" i="15"/>
  <c r="N308" i="15"/>
  <c r="D308" i="15"/>
  <c r="N309" i="15"/>
  <c r="D309" i="15"/>
  <c r="N310" i="15"/>
  <c r="D310" i="15"/>
  <c r="N311" i="15"/>
  <c r="D311" i="15"/>
  <c r="N312" i="15"/>
  <c r="D312" i="15"/>
  <c r="E312" i="15"/>
  <c r="N313" i="15"/>
  <c r="D313" i="15"/>
  <c r="E313" i="15"/>
  <c r="N314" i="15"/>
  <c r="D314" i="15"/>
  <c r="E314" i="15"/>
  <c r="N315" i="15"/>
  <c r="D315" i="15"/>
  <c r="E315" i="15"/>
  <c r="N316" i="15"/>
  <c r="D316" i="15"/>
  <c r="N317" i="15"/>
  <c r="N318" i="15"/>
  <c r="N319" i="15"/>
  <c r="D319" i="15"/>
  <c r="E319" i="15"/>
  <c r="N320" i="15"/>
  <c r="D320" i="15"/>
  <c r="E320" i="15"/>
  <c r="N321" i="15"/>
  <c r="D321" i="15"/>
  <c r="E321" i="15"/>
  <c r="N322" i="15"/>
  <c r="D322" i="15"/>
  <c r="N323" i="15"/>
  <c r="D323" i="15"/>
  <c r="N324" i="15"/>
  <c r="D324" i="15"/>
  <c r="N325" i="15"/>
  <c r="D325" i="15"/>
  <c r="N326" i="15"/>
  <c r="D326" i="15"/>
  <c r="N327" i="15"/>
  <c r="D327" i="15"/>
  <c r="N328" i="15"/>
  <c r="D328" i="15"/>
  <c r="E328" i="15"/>
  <c r="N329" i="15"/>
  <c r="E329" i="15"/>
  <c r="N330" i="15"/>
  <c r="D330" i="15"/>
  <c r="E330" i="15"/>
  <c r="N331" i="15"/>
  <c r="E331" i="15"/>
  <c r="N332" i="15"/>
  <c r="D332" i="15"/>
  <c r="N333" i="15"/>
  <c r="D333" i="15"/>
  <c r="N334" i="15"/>
  <c r="D334" i="15"/>
  <c r="N335" i="15"/>
  <c r="D335" i="15"/>
  <c r="E335" i="15"/>
  <c r="N336" i="15"/>
  <c r="D336" i="15"/>
  <c r="E336" i="15"/>
  <c r="N337" i="15"/>
  <c r="D337" i="15"/>
  <c r="E337" i="15"/>
  <c r="N338" i="15"/>
  <c r="D338" i="15"/>
  <c r="N339" i="15"/>
  <c r="D339" i="15"/>
  <c r="N340" i="15"/>
  <c r="D340" i="15"/>
  <c r="N341" i="15"/>
  <c r="N342" i="15"/>
  <c r="D342" i="15"/>
  <c r="N343" i="15"/>
  <c r="D343" i="15"/>
  <c r="N344" i="15"/>
  <c r="D344" i="15"/>
  <c r="E344" i="15"/>
  <c r="N345" i="15"/>
  <c r="D345" i="15"/>
  <c r="E345" i="15"/>
  <c r="N346" i="15"/>
  <c r="D346" i="15"/>
  <c r="E346" i="15"/>
  <c r="N347" i="15"/>
  <c r="D347" i="15"/>
  <c r="E347" i="15"/>
  <c r="N348" i="15"/>
  <c r="N349" i="15"/>
  <c r="N350" i="15"/>
  <c r="D350" i="15"/>
  <c r="N351" i="15"/>
  <c r="D351" i="15"/>
  <c r="E351" i="15"/>
  <c r="N352" i="15"/>
  <c r="E352" i="15"/>
  <c r="N353" i="15"/>
  <c r="D353" i="15"/>
  <c r="E353" i="15"/>
  <c r="N354" i="15"/>
  <c r="D354" i="15"/>
  <c r="N355" i="15"/>
  <c r="D355" i="15"/>
  <c r="N356" i="15"/>
  <c r="D356" i="15"/>
  <c r="N357" i="15"/>
  <c r="D357" i="15"/>
  <c r="N358" i="15"/>
  <c r="D358" i="15"/>
  <c r="N359" i="15"/>
  <c r="D359" i="15"/>
  <c r="N360" i="15"/>
  <c r="D360" i="15"/>
  <c r="E360" i="15"/>
  <c r="N361" i="15"/>
  <c r="D361" i="15"/>
  <c r="E361" i="15"/>
  <c r="N362" i="15"/>
  <c r="D362" i="15"/>
  <c r="E362" i="15"/>
  <c r="N363" i="15"/>
  <c r="D363" i="15"/>
  <c r="E363" i="15"/>
  <c r="N364" i="15"/>
  <c r="D364" i="15"/>
  <c r="N365" i="15"/>
  <c r="D365" i="15"/>
  <c r="N366" i="15"/>
  <c r="D366" i="15"/>
  <c r="N367" i="15"/>
  <c r="D367" i="15"/>
  <c r="E367" i="15"/>
  <c r="N368" i="15"/>
  <c r="D368" i="15"/>
  <c r="E368" i="15"/>
  <c r="N369" i="15"/>
  <c r="D369" i="15"/>
  <c r="E369" i="15"/>
  <c r="N370" i="15"/>
  <c r="D370" i="15"/>
  <c r="N371" i="15"/>
  <c r="D371" i="15"/>
  <c r="N372" i="15"/>
  <c r="D372" i="15"/>
  <c r="N373" i="15"/>
  <c r="D373" i="15"/>
  <c r="N374" i="15"/>
  <c r="D374" i="15"/>
  <c r="N375" i="15"/>
  <c r="D375" i="15"/>
  <c r="N376" i="15"/>
  <c r="D376" i="15"/>
  <c r="E376" i="15"/>
  <c r="N377" i="15"/>
  <c r="D377" i="15"/>
  <c r="E377" i="15"/>
  <c r="N378" i="15"/>
  <c r="D378" i="15"/>
  <c r="E378" i="15"/>
  <c r="N379" i="15"/>
  <c r="D379" i="15"/>
  <c r="E379" i="15"/>
  <c r="N380" i="15"/>
  <c r="D380" i="15"/>
  <c r="N381" i="15"/>
  <c r="D381" i="15"/>
  <c r="N382" i="15"/>
  <c r="N383" i="15"/>
  <c r="D383" i="15"/>
  <c r="E383" i="15"/>
  <c r="N384" i="15"/>
  <c r="D384" i="15"/>
  <c r="E384" i="15"/>
  <c r="N385" i="15"/>
  <c r="D385" i="15"/>
  <c r="E385" i="15"/>
  <c r="N386" i="15"/>
  <c r="D386" i="15"/>
  <c r="N387" i="15"/>
  <c r="D387" i="15"/>
  <c r="N388" i="15"/>
  <c r="D388" i="15"/>
  <c r="N389" i="15"/>
  <c r="D389" i="15"/>
  <c r="N390" i="15"/>
  <c r="D390" i="15"/>
  <c r="N391" i="15"/>
  <c r="D391" i="15"/>
  <c r="N392" i="15"/>
  <c r="D392" i="15"/>
  <c r="E392" i="15"/>
  <c r="N393" i="15"/>
  <c r="E393" i="15"/>
  <c r="N394" i="15"/>
  <c r="E394" i="15"/>
  <c r="N395" i="15"/>
  <c r="D395" i="15"/>
  <c r="E395" i="15"/>
  <c r="N396" i="15"/>
  <c r="D396" i="15"/>
  <c r="N397" i="15"/>
  <c r="D397" i="15"/>
  <c r="N398" i="15"/>
  <c r="D398" i="15"/>
  <c r="N399" i="15"/>
  <c r="D399" i="15"/>
  <c r="E399" i="15"/>
  <c r="N400" i="15"/>
  <c r="D400" i="15"/>
  <c r="E400" i="15"/>
  <c r="N401" i="15"/>
  <c r="E401" i="15"/>
  <c r="N402" i="15"/>
  <c r="D402" i="15"/>
  <c r="N403" i="15"/>
  <c r="D403" i="15"/>
  <c r="N404" i="15"/>
  <c r="D404" i="15"/>
  <c r="N405" i="15"/>
  <c r="D405" i="15"/>
  <c r="N406" i="15"/>
  <c r="D406" i="15"/>
  <c r="N407" i="15"/>
  <c r="D407" i="15"/>
  <c r="N408" i="15"/>
  <c r="D408" i="15"/>
  <c r="E408" i="15"/>
  <c r="N409" i="15"/>
  <c r="E409" i="15"/>
  <c r="N410" i="15"/>
  <c r="D410" i="15"/>
  <c r="E410" i="15"/>
  <c r="N411" i="15"/>
  <c r="D411" i="15"/>
  <c r="E411" i="15"/>
  <c r="N412" i="15"/>
  <c r="D412" i="15"/>
  <c r="N413" i="15"/>
  <c r="D413" i="15"/>
  <c r="N414" i="15"/>
  <c r="D414" i="15"/>
  <c r="N415" i="15"/>
  <c r="D415" i="15"/>
  <c r="E415" i="15"/>
  <c r="N416" i="15"/>
  <c r="D416" i="15"/>
  <c r="E416" i="15"/>
  <c r="N417" i="15"/>
  <c r="D417" i="15"/>
  <c r="E417" i="15"/>
  <c r="N418" i="15"/>
  <c r="D418" i="15"/>
  <c r="N419" i="15"/>
  <c r="D419" i="15"/>
  <c r="N420" i="15"/>
  <c r="D420" i="15"/>
  <c r="N421" i="15"/>
  <c r="D421" i="15"/>
  <c r="N422" i="15"/>
  <c r="N423" i="15"/>
  <c r="D423" i="15"/>
  <c r="N424" i="15"/>
  <c r="E424" i="15"/>
  <c r="N425" i="15"/>
  <c r="D425" i="15"/>
  <c r="E425" i="15"/>
  <c r="N426" i="15"/>
  <c r="E426" i="15"/>
  <c r="N427" i="15"/>
  <c r="D427" i="15"/>
  <c r="E427" i="15"/>
  <c r="N428" i="15"/>
  <c r="D428" i="15"/>
  <c r="N429" i="15"/>
  <c r="D429" i="15"/>
  <c r="N430" i="15"/>
  <c r="D430" i="15"/>
  <c r="N431" i="15"/>
  <c r="D431" i="15"/>
  <c r="E431" i="15"/>
  <c r="N432" i="15"/>
  <c r="D432" i="15"/>
  <c r="E432" i="15"/>
  <c r="N433" i="15"/>
  <c r="D433" i="15"/>
  <c r="E433" i="15"/>
  <c r="N434" i="15"/>
  <c r="D434" i="15"/>
  <c r="N435" i="15"/>
  <c r="D435" i="15"/>
  <c r="N436" i="15"/>
  <c r="D436" i="15"/>
  <c r="N437" i="15"/>
  <c r="N438" i="15"/>
  <c r="D438" i="15"/>
  <c r="N439" i="15"/>
  <c r="D439" i="15"/>
  <c r="N440" i="15"/>
  <c r="D440" i="15"/>
  <c r="E440" i="15"/>
  <c r="N441" i="15"/>
  <c r="D441" i="15"/>
  <c r="E441" i="15"/>
  <c r="N442" i="15"/>
  <c r="D442" i="15"/>
  <c r="E442" i="15"/>
  <c r="N443" i="15"/>
  <c r="D443" i="15"/>
  <c r="E443" i="15"/>
  <c r="N444" i="15"/>
  <c r="D444" i="15"/>
  <c r="N445" i="15"/>
  <c r="D445" i="15"/>
  <c r="N446" i="15"/>
  <c r="D446" i="15"/>
  <c r="N447" i="15"/>
  <c r="D447" i="15"/>
  <c r="E447" i="15"/>
  <c r="N448" i="15"/>
  <c r="D448" i="15"/>
  <c r="E448" i="15"/>
  <c r="N449" i="15"/>
  <c r="D449" i="15"/>
  <c r="E449" i="15"/>
  <c r="N450" i="15"/>
  <c r="D450" i="15"/>
  <c r="N451" i="15"/>
  <c r="D451" i="15"/>
  <c r="E3" i="15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5" i="15"/>
  <c r="E66" i="15"/>
  <c r="E67" i="15"/>
  <c r="E68" i="15"/>
  <c r="E69" i="15"/>
  <c r="E71" i="15"/>
  <c r="D72" i="15"/>
  <c r="E76" i="15"/>
  <c r="E77" i="15"/>
  <c r="E78" i="15"/>
  <c r="E81" i="15"/>
  <c r="E82" i="15"/>
  <c r="E83" i="15"/>
  <c r="E84" i="15"/>
  <c r="E85" i="15"/>
  <c r="E86" i="15"/>
  <c r="E87" i="15"/>
  <c r="E92" i="15"/>
  <c r="E93" i="15"/>
  <c r="E94" i="15"/>
  <c r="D96" i="15"/>
  <c r="E97" i="15"/>
  <c r="E98" i="15"/>
  <c r="E99" i="15"/>
  <c r="E100" i="15"/>
  <c r="E101" i="15"/>
  <c r="E102" i="15"/>
  <c r="E103" i="15"/>
  <c r="E108" i="15"/>
  <c r="E109" i="15"/>
  <c r="E110" i="15"/>
  <c r="E113" i="15"/>
  <c r="E114" i="15"/>
  <c r="E115" i="15"/>
  <c r="E116" i="15"/>
  <c r="E117" i="15"/>
  <c r="E118" i="15"/>
  <c r="E119" i="15"/>
  <c r="E124" i="15"/>
  <c r="E125" i="15"/>
  <c r="E126" i="15"/>
  <c r="E129" i="15"/>
  <c r="E130" i="15"/>
  <c r="E131" i="15"/>
  <c r="E132" i="15"/>
  <c r="E133" i="15"/>
  <c r="E134" i="15"/>
  <c r="E135" i="15"/>
  <c r="E140" i="15"/>
  <c r="E141" i="15"/>
  <c r="E142" i="15"/>
  <c r="E145" i="15"/>
  <c r="E146" i="15"/>
  <c r="D147" i="15"/>
  <c r="E147" i="15"/>
  <c r="E148" i="15"/>
  <c r="E149" i="15"/>
  <c r="E150" i="15"/>
  <c r="E151" i="15"/>
  <c r="E156" i="15"/>
  <c r="E157" i="15"/>
  <c r="E158" i="15"/>
  <c r="E161" i="15"/>
  <c r="E162" i="15"/>
  <c r="E163" i="15"/>
  <c r="E164" i="15"/>
  <c r="E165" i="15"/>
  <c r="E166" i="15"/>
  <c r="E167" i="15"/>
  <c r="E172" i="15"/>
  <c r="E173" i="15"/>
  <c r="E174" i="15"/>
  <c r="E177" i="15"/>
  <c r="E178" i="15"/>
  <c r="E179" i="15"/>
  <c r="E180" i="15"/>
  <c r="E181" i="15"/>
  <c r="E182" i="15"/>
  <c r="E183" i="15"/>
  <c r="E188" i="15"/>
  <c r="E189" i="15"/>
  <c r="E190" i="15"/>
  <c r="E193" i="15"/>
  <c r="E194" i="15"/>
  <c r="E195" i="15"/>
  <c r="E196" i="15"/>
  <c r="E197" i="15"/>
  <c r="E198" i="15"/>
  <c r="E199" i="15"/>
  <c r="E204" i="15"/>
  <c r="E205" i="15"/>
  <c r="E206" i="15"/>
  <c r="E209" i="15"/>
  <c r="E210" i="15"/>
  <c r="E211" i="15"/>
  <c r="E212" i="15"/>
  <c r="E213" i="15"/>
  <c r="E214" i="15"/>
  <c r="E215" i="15"/>
  <c r="E220" i="15"/>
  <c r="E221" i="15"/>
  <c r="E222" i="15"/>
  <c r="E225" i="15"/>
  <c r="E226" i="15"/>
  <c r="E227" i="15"/>
  <c r="E228" i="15"/>
  <c r="E229" i="15"/>
  <c r="E230" i="15"/>
  <c r="E231" i="15"/>
  <c r="E236" i="15"/>
  <c r="E237" i="15"/>
  <c r="E238" i="15"/>
  <c r="E241" i="15"/>
  <c r="E242" i="15"/>
  <c r="E243" i="15"/>
  <c r="E244" i="15"/>
  <c r="E245" i="15"/>
  <c r="E246" i="15"/>
  <c r="E247" i="15"/>
  <c r="E252" i="15"/>
  <c r="E253" i="15"/>
  <c r="E254" i="15"/>
  <c r="D255" i="15"/>
  <c r="E258" i="15"/>
  <c r="E259" i="15"/>
  <c r="E260" i="15"/>
  <c r="E261" i="15"/>
  <c r="E262" i="15"/>
  <c r="E263" i="15"/>
  <c r="D267" i="15"/>
  <c r="E268" i="15"/>
  <c r="E269" i="15"/>
  <c r="E270" i="15"/>
  <c r="E274" i="15"/>
  <c r="E275" i="15"/>
  <c r="E276" i="15"/>
  <c r="E277" i="15"/>
  <c r="E278" i="15"/>
  <c r="E279" i="15"/>
  <c r="E284" i="15"/>
  <c r="E285" i="15"/>
  <c r="E286" i="15"/>
  <c r="E290" i="15"/>
  <c r="E291" i="15"/>
  <c r="E292" i="15"/>
  <c r="E293" i="15"/>
  <c r="E294" i="15"/>
  <c r="E295" i="15"/>
  <c r="E300" i="15"/>
  <c r="E301" i="15"/>
  <c r="E302" i="15"/>
  <c r="E306" i="15"/>
  <c r="E307" i="15"/>
  <c r="E308" i="15"/>
  <c r="E309" i="15"/>
  <c r="E310" i="15"/>
  <c r="E311" i="15"/>
  <c r="E316" i="15"/>
  <c r="E317" i="15"/>
  <c r="E318" i="15"/>
  <c r="E322" i="15"/>
  <c r="E323" i="15"/>
  <c r="E324" i="15"/>
  <c r="E325" i="15"/>
  <c r="E326" i="15"/>
  <c r="E327" i="15"/>
  <c r="E332" i="15"/>
  <c r="E333" i="15"/>
  <c r="E334" i="15"/>
  <c r="E338" i="15"/>
  <c r="E339" i="15"/>
  <c r="E340" i="15"/>
  <c r="E341" i="15"/>
  <c r="E342" i="15"/>
  <c r="E343" i="15"/>
  <c r="E348" i="15"/>
  <c r="E349" i="15"/>
  <c r="E350" i="15"/>
  <c r="E354" i="15"/>
  <c r="E355" i="15"/>
  <c r="E356" i="15"/>
  <c r="E357" i="15"/>
  <c r="E358" i="15"/>
  <c r="E359" i="15"/>
  <c r="E364" i="15"/>
  <c r="E365" i="15"/>
  <c r="E366" i="15"/>
  <c r="E370" i="15"/>
  <c r="E371" i="15"/>
  <c r="E372" i="15"/>
  <c r="E373" i="15"/>
  <c r="E374" i="15"/>
  <c r="E375" i="15"/>
  <c r="E380" i="15"/>
  <c r="E381" i="15"/>
  <c r="E382" i="15"/>
  <c r="E386" i="15"/>
  <c r="E387" i="15"/>
  <c r="E388" i="15"/>
  <c r="E389" i="15"/>
  <c r="E390" i="15"/>
  <c r="E391" i="15"/>
  <c r="E396" i="15"/>
  <c r="E397" i="15"/>
  <c r="E398" i="15"/>
  <c r="E402" i="15"/>
  <c r="E403" i="15"/>
  <c r="E404" i="15"/>
  <c r="E405" i="15"/>
  <c r="E406" i="15"/>
  <c r="E407" i="15"/>
  <c r="E412" i="15"/>
  <c r="E413" i="15"/>
  <c r="E414" i="15"/>
  <c r="E418" i="15"/>
  <c r="E419" i="15"/>
  <c r="E420" i="15"/>
  <c r="E421" i="15"/>
  <c r="E422" i="15"/>
  <c r="E423" i="15"/>
  <c r="E428" i="15"/>
  <c r="E429" i="15"/>
  <c r="E430" i="15"/>
  <c r="E434" i="15"/>
  <c r="E435" i="15"/>
  <c r="E436" i="15"/>
  <c r="E437" i="15"/>
  <c r="E438" i="15"/>
  <c r="E439" i="15"/>
  <c r="E444" i="15"/>
  <c r="E445" i="15"/>
  <c r="E446" i="15"/>
  <c r="E450" i="15"/>
  <c r="E451" i="15"/>
  <c r="E2" i="15"/>
  <c r="I69" i="28"/>
  <c r="I68" i="28"/>
  <c r="H68" i="28"/>
  <c r="G68" i="28"/>
  <c r="D68" i="28"/>
  <c r="D69" i="28" s="1"/>
  <c r="D70" i="28" s="1"/>
  <c r="L63" i="28"/>
  <c r="L62" i="28"/>
  <c r="L61" i="28"/>
  <c r="L60" i="28"/>
  <c r="L59" i="28"/>
  <c r="L58" i="28"/>
  <c r="L57" i="28"/>
  <c r="L56" i="28"/>
  <c r="L55" i="28"/>
  <c r="L54" i="28"/>
  <c r="L53" i="28"/>
  <c r="L52" i="28"/>
  <c r="L51" i="28"/>
  <c r="L50" i="28"/>
  <c r="L49" i="28"/>
  <c r="L48" i="28"/>
  <c r="L47" i="28"/>
  <c r="L46" i="28"/>
  <c r="L45" i="28"/>
  <c r="L44" i="28"/>
  <c r="L43" i="28"/>
  <c r="L42" i="28"/>
  <c r="L41" i="28"/>
  <c r="L40" i="28"/>
  <c r="L39" i="28"/>
  <c r="L38" i="28"/>
  <c r="L37" i="28"/>
  <c r="L36" i="28"/>
  <c r="L35" i="28"/>
  <c r="L34" i="28"/>
  <c r="L33" i="28"/>
  <c r="L32" i="28"/>
  <c r="L31" i="28"/>
  <c r="L30" i="28"/>
  <c r="L29" i="28"/>
  <c r="L28" i="28"/>
  <c r="L27" i="28"/>
  <c r="L26" i="28"/>
  <c r="L25" i="28"/>
  <c r="L24" i="28"/>
  <c r="L23" i="28"/>
  <c r="L22" i="28"/>
  <c r="L21" i="28"/>
  <c r="L20" i="28"/>
  <c r="L19" i="28"/>
  <c r="L18" i="28"/>
  <c r="L17" i="28"/>
  <c r="L16" i="28"/>
  <c r="L15" i="28"/>
  <c r="L14" i="28"/>
  <c r="L13" i="28"/>
  <c r="L12" i="28"/>
  <c r="L11" i="28"/>
  <c r="L10" i="28"/>
  <c r="L9" i="28"/>
  <c r="L8" i="28"/>
  <c r="L7" i="28"/>
  <c r="L6" i="28"/>
  <c r="L5" i="28"/>
  <c r="L4" i="28"/>
  <c r="L3" i="28"/>
  <c r="L2" i="28"/>
  <c r="L68" i="28" l="1"/>
  <c r="E455" i="15"/>
  <c r="E456" i="15"/>
  <c r="E454" i="15"/>
  <c r="J163" i="3" l="1"/>
  <c r="J164" i="3"/>
  <c r="I164" i="3"/>
  <c r="I163" i="3"/>
  <c r="I160" i="3"/>
  <c r="J159" i="3"/>
  <c r="H159" i="3"/>
  <c r="G159" i="3"/>
  <c r="I159" i="3"/>
  <c r="C162" i="3"/>
  <c r="C159" i="3"/>
  <c r="C160" i="3" s="1"/>
  <c r="C161" i="3" s="1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2" i="3"/>
  <c r="K2" i="3" l="1"/>
  <c r="K3" i="3"/>
  <c r="K4" i="3"/>
  <c r="K5" i="3"/>
  <c r="K6" i="3"/>
  <c r="K7" i="3"/>
  <c r="K8" i="3"/>
  <c r="N63" i="15"/>
  <c r="N61" i="15"/>
  <c r="N58" i="15"/>
  <c r="N46" i="15"/>
  <c r="N42" i="15"/>
  <c r="N39" i="15"/>
  <c r="N29" i="15"/>
  <c r="N24" i="15"/>
  <c r="N23" i="15"/>
  <c r="N18" i="15"/>
  <c r="N16" i="15"/>
  <c r="N10" i="15"/>
  <c r="N7" i="15"/>
  <c r="N6" i="15"/>
  <c r="N2" i="15"/>
  <c r="K9" i="3"/>
  <c r="K10" i="3"/>
  <c r="K11" i="3"/>
  <c r="M11" i="3" s="1"/>
  <c r="K12" i="3"/>
  <c r="M12" i="3" s="1"/>
  <c r="K13" i="3"/>
  <c r="K14" i="3"/>
  <c r="K15" i="3"/>
  <c r="M15" i="3" s="1"/>
  <c r="K16" i="3"/>
  <c r="M16" i="3" s="1"/>
  <c r="K17" i="3"/>
  <c r="K18" i="3"/>
  <c r="K19" i="3"/>
  <c r="K20" i="3"/>
  <c r="M20" i="3" s="1"/>
  <c r="K21" i="3"/>
  <c r="M21" i="3" s="1"/>
  <c r="K22" i="3"/>
  <c r="M22" i="3" s="1"/>
  <c r="K23" i="3"/>
  <c r="K24" i="3"/>
  <c r="K25" i="3"/>
  <c r="M25" i="3" s="1"/>
  <c r="K26" i="3"/>
  <c r="K27" i="3"/>
  <c r="M27" i="3" s="1"/>
  <c r="K28" i="3"/>
  <c r="K29" i="3"/>
  <c r="K30" i="3"/>
  <c r="K31" i="3"/>
  <c r="K32" i="3"/>
  <c r="K33" i="3"/>
  <c r="M33" i="3" s="1"/>
  <c r="K34" i="3"/>
  <c r="K35" i="3"/>
  <c r="K36" i="3"/>
  <c r="K37" i="3"/>
  <c r="M37" i="3" s="1"/>
  <c r="K38" i="3"/>
  <c r="M38" i="3" s="1"/>
  <c r="K39" i="3"/>
  <c r="M39" i="3" s="1"/>
  <c r="K40" i="3"/>
  <c r="K41" i="3"/>
  <c r="K42" i="3"/>
  <c r="K43" i="3"/>
  <c r="K44" i="3"/>
  <c r="M44" i="3" s="1"/>
  <c r="K45" i="3"/>
  <c r="M45" i="3" s="1"/>
  <c r="K46" i="3"/>
  <c r="K47" i="3"/>
  <c r="M47" i="3" s="1"/>
  <c r="K48" i="3"/>
  <c r="M48" i="3" s="1"/>
  <c r="K49" i="3"/>
  <c r="M49" i="3" s="1"/>
  <c r="K50" i="3"/>
  <c r="O184" i="15" s="1"/>
  <c r="K51" i="3"/>
  <c r="K52" i="3"/>
  <c r="M52" i="3" s="1"/>
  <c r="K53" i="3"/>
  <c r="M53" i="3" s="1"/>
  <c r="K54" i="3"/>
  <c r="M54" i="3" s="1"/>
  <c r="K55" i="3"/>
  <c r="K56" i="3"/>
  <c r="M56" i="3" s="1"/>
  <c r="K57" i="3"/>
  <c r="K58" i="3"/>
  <c r="K59" i="3"/>
  <c r="M59" i="3" s="1"/>
  <c r="K60" i="3"/>
  <c r="M60" i="3" s="1"/>
  <c r="K61" i="3"/>
  <c r="K62" i="3"/>
  <c r="K63" i="3"/>
  <c r="M63" i="3" s="1"/>
  <c r="K64" i="3"/>
  <c r="M64" i="3" s="1"/>
  <c r="K65" i="3"/>
  <c r="M65" i="3" s="1"/>
  <c r="K66" i="3"/>
  <c r="M66" i="3" s="1"/>
  <c r="K67" i="3"/>
  <c r="M67" i="3" s="1"/>
  <c r="K68" i="3"/>
  <c r="K69" i="3"/>
  <c r="K70" i="3"/>
  <c r="M70" i="3" s="1"/>
  <c r="K71" i="3"/>
  <c r="M71" i="3" s="1"/>
  <c r="K72" i="3"/>
  <c r="M72" i="3" s="1"/>
  <c r="K73" i="3"/>
  <c r="M73" i="3" s="1"/>
  <c r="K74" i="3"/>
  <c r="M74" i="3" s="1"/>
  <c r="K75" i="3"/>
  <c r="M75" i="3" s="1"/>
  <c r="K76" i="3"/>
  <c r="K77" i="3"/>
  <c r="K78" i="3"/>
  <c r="M78" i="3" s="1"/>
  <c r="K79" i="3"/>
  <c r="M79" i="3" s="1"/>
  <c r="K80" i="3"/>
  <c r="M80" i="3" s="1"/>
  <c r="K81" i="3"/>
  <c r="M81" i="3" s="1"/>
  <c r="K82" i="3"/>
  <c r="K83" i="3"/>
  <c r="M83" i="3" s="1"/>
  <c r="D5" i="15"/>
  <c r="D13" i="15"/>
  <c r="D14" i="15"/>
  <c r="D19" i="15"/>
  <c r="D25" i="15"/>
  <c r="D31" i="15"/>
  <c r="K84" i="3"/>
  <c r="M84" i="3" s="1"/>
  <c r="K85" i="3"/>
  <c r="K86" i="3"/>
  <c r="M86" i="3" s="1"/>
  <c r="K87" i="3"/>
  <c r="K88" i="3"/>
  <c r="M88" i="3" s="1"/>
  <c r="K89" i="3"/>
  <c r="M89" i="3" s="1"/>
  <c r="K90" i="3"/>
  <c r="K91" i="3"/>
  <c r="M91" i="3" s="1"/>
  <c r="D3" i="15" s="1"/>
  <c r="K92" i="3"/>
  <c r="M92" i="3" s="1"/>
  <c r="K93" i="3"/>
  <c r="M93" i="3" s="1"/>
  <c r="K94" i="3"/>
  <c r="M94" i="3" s="1"/>
  <c r="K95" i="3"/>
  <c r="K96" i="3"/>
  <c r="M96" i="3" s="1"/>
  <c r="K97" i="3"/>
  <c r="M97" i="3" s="1"/>
  <c r="K98" i="3"/>
  <c r="M98" i="3" s="1"/>
  <c r="K99" i="3"/>
  <c r="M99" i="3" s="1"/>
  <c r="K100" i="3"/>
  <c r="M100" i="3" s="1"/>
  <c r="K101" i="3"/>
  <c r="K102" i="3"/>
  <c r="M102" i="3" s="1"/>
  <c r="K103" i="3"/>
  <c r="K104" i="3"/>
  <c r="M104" i="3" s="1"/>
  <c r="K105" i="3"/>
  <c r="M105" i="3" s="1"/>
  <c r="D35" i="15" s="1"/>
  <c r="K106" i="3"/>
  <c r="K107" i="3"/>
  <c r="K108" i="3"/>
  <c r="M108" i="3" s="1"/>
  <c r="K109" i="3"/>
  <c r="M109" i="3" s="1"/>
  <c r="K110" i="3"/>
  <c r="K111" i="3"/>
  <c r="M111" i="3" s="1"/>
  <c r="K112" i="3"/>
  <c r="M112" i="3" s="1"/>
  <c r="K113" i="3"/>
  <c r="M113" i="3" s="1"/>
  <c r="K114" i="3"/>
  <c r="K115" i="3"/>
  <c r="K116" i="3"/>
  <c r="M116" i="3" s="1"/>
  <c r="D38" i="15" s="1"/>
  <c r="K117" i="3"/>
  <c r="M117" i="3" s="1"/>
  <c r="D12" i="15" s="1"/>
  <c r="K118" i="3"/>
  <c r="M118" i="3" s="1"/>
  <c r="K119" i="3"/>
  <c r="K120" i="3"/>
  <c r="M120" i="3" s="1"/>
  <c r="K121" i="3"/>
  <c r="M121" i="3" s="1"/>
  <c r="D40" i="15" s="1"/>
  <c r="K122" i="3"/>
  <c r="M122" i="3" s="1"/>
  <c r="K123" i="3"/>
  <c r="K124" i="3"/>
  <c r="M124" i="3" s="1"/>
  <c r="K125" i="3"/>
  <c r="M125" i="3" s="1"/>
  <c r="K126" i="3"/>
  <c r="K127" i="3"/>
  <c r="M127" i="3" s="1"/>
  <c r="K128" i="3"/>
  <c r="M128" i="3" s="1"/>
  <c r="K129" i="3"/>
  <c r="K130" i="3"/>
  <c r="K131" i="3"/>
  <c r="K132" i="3"/>
  <c r="K133" i="3"/>
  <c r="K134" i="3"/>
  <c r="O401" i="15" s="1"/>
  <c r="K135" i="3"/>
  <c r="K136" i="3"/>
  <c r="K137" i="3"/>
  <c r="M137" i="3" s="1"/>
  <c r="D45" i="15" s="1"/>
  <c r="K138" i="3"/>
  <c r="K139" i="3"/>
  <c r="K140" i="3"/>
  <c r="K141" i="3"/>
  <c r="K142" i="3"/>
  <c r="N3" i="15"/>
  <c r="N4" i="15"/>
  <c r="N5" i="15"/>
  <c r="N8" i="15"/>
  <c r="N9" i="15"/>
  <c r="N11" i="15"/>
  <c r="N12" i="15"/>
  <c r="N13" i="15"/>
  <c r="N14" i="15"/>
  <c r="N15" i="15"/>
  <c r="N17" i="15"/>
  <c r="N19" i="15"/>
  <c r="N20" i="15"/>
  <c r="N21" i="15"/>
  <c r="N22" i="15"/>
  <c r="N25" i="15"/>
  <c r="N26" i="15"/>
  <c r="N27" i="15"/>
  <c r="N28" i="15"/>
  <c r="N30" i="15"/>
  <c r="N31" i="15"/>
  <c r="N32" i="15"/>
  <c r="N33" i="15"/>
  <c r="N34" i="15"/>
  <c r="N35" i="15"/>
  <c r="N36" i="15"/>
  <c r="N37" i="15"/>
  <c r="N38" i="15"/>
  <c r="N40" i="15"/>
  <c r="N41" i="15"/>
  <c r="N43" i="15"/>
  <c r="N44" i="15"/>
  <c r="N45" i="15"/>
  <c r="N47" i="15"/>
  <c r="N48" i="15"/>
  <c r="N49" i="15"/>
  <c r="N50" i="15"/>
  <c r="N51" i="15"/>
  <c r="N52" i="15"/>
  <c r="N53" i="15"/>
  <c r="N54" i="15"/>
  <c r="N55" i="15"/>
  <c r="N56" i="15"/>
  <c r="N57" i="15"/>
  <c r="N59" i="15"/>
  <c r="N60" i="15"/>
  <c r="N62" i="15"/>
  <c r="H35" i="7"/>
  <c r="H34" i="7"/>
  <c r="K143" i="3"/>
  <c r="K144" i="3"/>
  <c r="M144" i="3" s="1"/>
  <c r="D51" i="15" s="1"/>
  <c r="K145" i="3"/>
  <c r="K146" i="3"/>
  <c r="K147" i="3"/>
  <c r="O15" i="15" s="1"/>
  <c r="K148" i="3"/>
  <c r="K149" i="3"/>
  <c r="K150" i="3"/>
  <c r="O103" i="15" s="1"/>
  <c r="K151" i="3"/>
  <c r="K152" i="3"/>
  <c r="K153" i="3"/>
  <c r="O163" i="15" s="1"/>
  <c r="K154" i="3"/>
  <c r="O155" i="15" s="1"/>
  <c r="K155" i="3"/>
  <c r="E833" i="20"/>
  <c r="H36" i="20"/>
  <c r="H35" i="20"/>
  <c r="H34" i="20"/>
  <c r="H32" i="20"/>
  <c r="H31" i="20"/>
  <c r="H29" i="20"/>
  <c r="G29" i="20"/>
  <c r="H28" i="20"/>
  <c r="G28" i="20"/>
  <c r="H36" i="7"/>
  <c r="H31" i="7"/>
  <c r="H29" i="7"/>
  <c r="G29" i="7"/>
  <c r="H32" i="7"/>
  <c r="H28" i="7"/>
  <c r="G28" i="7"/>
  <c r="R156" i="17"/>
  <c r="R155" i="17"/>
  <c r="R154" i="17"/>
  <c r="R153" i="17"/>
  <c r="R152" i="17"/>
  <c r="R151" i="17"/>
  <c r="R150" i="17"/>
  <c r="R149" i="17"/>
  <c r="R148" i="17"/>
  <c r="R147" i="17"/>
  <c r="S148" i="17" s="1"/>
  <c r="R146" i="17"/>
  <c r="R145" i="17"/>
  <c r="R144" i="17"/>
  <c r="R143" i="17"/>
  <c r="R142" i="17"/>
  <c r="R141" i="17"/>
  <c r="R140" i="17"/>
  <c r="R139" i="17"/>
  <c r="R138" i="17"/>
  <c r="R137" i="17"/>
  <c r="R136" i="17"/>
  <c r="R135" i="17"/>
  <c r="R134" i="17"/>
  <c r="R133" i="17"/>
  <c r="S134" i="17" s="1"/>
  <c r="R132" i="17"/>
  <c r="R131" i="17"/>
  <c r="R130" i="17"/>
  <c r="R129" i="17"/>
  <c r="R128" i="17"/>
  <c r="R127" i="17"/>
  <c r="R126" i="17"/>
  <c r="R125" i="17"/>
  <c r="R124" i="17"/>
  <c r="R123" i="17"/>
  <c r="R122" i="17"/>
  <c r="R121" i="17"/>
  <c r="S122" i="17" s="1"/>
  <c r="R120" i="17"/>
  <c r="R119" i="17"/>
  <c r="R118" i="17"/>
  <c r="R117" i="17"/>
  <c r="R116" i="17"/>
  <c r="R115" i="17"/>
  <c r="R114" i="17"/>
  <c r="R113" i="17"/>
  <c r="R112" i="17"/>
  <c r="R111" i="17"/>
  <c r="R110" i="17"/>
  <c r="R109" i="17"/>
  <c r="R108" i="17"/>
  <c r="R107" i="17"/>
  <c r="R106" i="17"/>
  <c r="R105" i="17"/>
  <c r="R104" i="17"/>
  <c r="R103" i="17"/>
  <c r="R102" i="17"/>
  <c r="R101" i="17"/>
  <c r="R100" i="17"/>
  <c r="R99" i="17"/>
  <c r="R98" i="17"/>
  <c r="R97" i="17"/>
  <c r="R96" i="17"/>
  <c r="R95" i="17"/>
  <c r="R94" i="17"/>
  <c r="R93" i="17"/>
  <c r="R92" i="17"/>
  <c r="R91" i="17"/>
  <c r="R90" i="17"/>
  <c r="R89" i="17"/>
  <c r="S90" i="17" s="1"/>
  <c r="R88" i="17"/>
  <c r="R87" i="17"/>
  <c r="R86" i="17"/>
  <c r="R85" i="17"/>
  <c r="R84" i="17"/>
  <c r="R83" i="17"/>
  <c r="R82" i="17"/>
  <c r="R81" i="17"/>
  <c r="R80" i="17"/>
  <c r="R79" i="17"/>
  <c r="R78" i="17"/>
  <c r="R77" i="17"/>
  <c r="R76" i="17"/>
  <c r="R75" i="17"/>
  <c r="R74" i="17"/>
  <c r="R73" i="17"/>
  <c r="R72" i="17"/>
  <c r="R71" i="17"/>
  <c r="R70" i="17"/>
  <c r="R69" i="17"/>
  <c r="R68" i="17"/>
  <c r="R67" i="17"/>
  <c r="R66" i="17"/>
  <c r="R65" i="17"/>
  <c r="R64" i="17"/>
  <c r="R63" i="17"/>
  <c r="S64" i="17" s="1"/>
  <c r="R62" i="17"/>
  <c r="R61" i="17"/>
  <c r="R60" i="17"/>
  <c r="R59" i="17"/>
  <c r="R58" i="17"/>
  <c r="R57" i="17"/>
  <c r="R56" i="17"/>
  <c r="R55" i="17"/>
  <c r="R54" i="17"/>
  <c r="S55" i="17" s="1"/>
  <c r="R53" i="17"/>
  <c r="R52" i="17"/>
  <c r="R51" i="17"/>
  <c r="R50" i="17"/>
  <c r="R49" i="17"/>
  <c r="R48" i="17"/>
  <c r="R47" i="17"/>
  <c r="R46" i="17"/>
  <c r="R45" i="17"/>
  <c r="R44" i="17"/>
  <c r="R43" i="17"/>
  <c r="R42" i="17"/>
  <c r="R41" i="17"/>
  <c r="R40" i="17"/>
  <c r="R39" i="17"/>
  <c r="R38" i="17"/>
  <c r="R37" i="17"/>
  <c r="S38" i="17" s="1"/>
  <c r="R36" i="17"/>
  <c r="S37" i="17" s="1"/>
  <c r="R35" i="17"/>
  <c r="R34" i="17"/>
  <c r="R33" i="17"/>
  <c r="R32" i="17"/>
  <c r="R31" i="17"/>
  <c r="R30" i="17"/>
  <c r="R29" i="17"/>
  <c r="R28" i="17"/>
  <c r="R27" i="17"/>
  <c r="R26" i="17"/>
  <c r="R25" i="17"/>
  <c r="S26" i="17" s="1"/>
  <c r="R24" i="17"/>
  <c r="R23" i="17"/>
  <c r="R22" i="17"/>
  <c r="R21" i="17"/>
  <c r="R20" i="17"/>
  <c r="R19" i="17"/>
  <c r="R18" i="17"/>
  <c r="R17" i="17"/>
  <c r="R16" i="17"/>
  <c r="R15" i="17"/>
  <c r="R14" i="17"/>
  <c r="R13" i="17"/>
  <c r="R12" i="17"/>
  <c r="R11" i="17"/>
  <c r="R10" i="17"/>
  <c r="R9" i="17"/>
  <c r="R8" i="17"/>
  <c r="R7" i="17"/>
  <c r="R6" i="17"/>
  <c r="R5" i="17"/>
  <c r="R4" i="17"/>
  <c r="R3" i="17"/>
  <c r="R2" i="17"/>
  <c r="S58" i="17"/>
  <c r="S59" i="17"/>
  <c r="S44" i="17"/>
  <c r="S156" i="17"/>
  <c r="E833" i="7"/>
  <c r="O285" i="15" l="1"/>
  <c r="M152" i="3"/>
  <c r="O18" i="15"/>
  <c r="M30" i="3"/>
  <c r="O92" i="15"/>
  <c r="M132" i="3"/>
  <c r="O166" i="15"/>
  <c r="O164" i="15"/>
  <c r="M58" i="3"/>
  <c r="O20" i="15"/>
  <c r="M26" i="3"/>
  <c r="O167" i="15"/>
  <c r="M146" i="3"/>
  <c r="O165" i="15"/>
  <c r="O157" i="15"/>
  <c r="M130" i="3"/>
  <c r="O71" i="15"/>
  <c r="O301" i="15"/>
  <c r="M114" i="3"/>
  <c r="O171" i="15"/>
  <c r="D171" i="15" s="1"/>
  <c r="K40" i="28" s="1"/>
  <c r="O224" i="15"/>
  <c r="M40" i="3"/>
  <c r="O277" i="15"/>
  <c r="O268" i="15"/>
  <c r="M139" i="3"/>
  <c r="O100" i="15"/>
  <c r="O80" i="15"/>
  <c r="O101" i="15"/>
  <c r="M151" i="3"/>
  <c r="O75" i="15"/>
  <c r="M87" i="3"/>
  <c r="O331" i="15"/>
  <c r="D331" i="15" s="1"/>
  <c r="O214" i="15"/>
  <c r="O70" i="15"/>
  <c r="M77" i="3"/>
  <c r="O288" i="15"/>
  <c r="O64" i="15"/>
  <c r="M61" i="3"/>
  <c r="O341" i="15"/>
  <c r="D341" i="15" s="1"/>
  <c r="O221" i="15"/>
  <c r="M29" i="3"/>
  <c r="O135" i="15"/>
  <c r="O249" i="15"/>
  <c r="O422" i="15"/>
  <c r="M133" i="3"/>
  <c r="O162" i="15"/>
  <c r="M43" i="3"/>
  <c r="O348" i="15"/>
  <c r="M131" i="3"/>
  <c r="O158" i="15"/>
  <c r="M115" i="3"/>
  <c r="O41" i="15"/>
  <c r="D41" i="15" s="1"/>
  <c r="K28" i="28" s="1"/>
  <c r="O81" i="15"/>
  <c r="M57" i="3"/>
  <c r="O424" i="15"/>
  <c r="O318" i="15"/>
  <c r="M8" i="3"/>
  <c r="O281" i="15"/>
  <c r="M145" i="3"/>
  <c r="O196" i="15"/>
  <c r="M129" i="3"/>
  <c r="O393" i="15"/>
  <c r="M55" i="3"/>
  <c r="O426" i="15"/>
  <c r="O329" i="15"/>
  <c r="M23" i="3"/>
  <c r="O394" i="15"/>
  <c r="D394" i="15" s="1"/>
  <c r="K27" i="28" s="1"/>
  <c r="M6" i="3"/>
  <c r="O349" i="15"/>
  <c r="M18" i="3"/>
  <c r="O177" i="15"/>
  <c r="O84" i="15"/>
  <c r="M5" i="3"/>
  <c r="O16" i="15"/>
  <c r="M32" i="3"/>
  <c r="O39" i="15"/>
  <c r="M136" i="3"/>
  <c r="O59" i="15"/>
  <c r="D59" i="15" s="1"/>
  <c r="K49" i="28" s="1"/>
  <c r="M46" i="3"/>
  <c r="O74" i="15"/>
  <c r="O99" i="15"/>
  <c r="D99" i="15" s="1"/>
  <c r="M14" i="3"/>
  <c r="O218" i="15"/>
  <c r="M135" i="3"/>
  <c r="O241" i="15"/>
  <c r="D241" i="15" s="1"/>
  <c r="K47" i="28" s="1"/>
  <c r="O6" i="15"/>
  <c r="O352" i="15"/>
  <c r="M143" i="3"/>
  <c r="O228" i="15"/>
  <c r="O4" i="15"/>
  <c r="M140" i="3"/>
  <c r="O409" i="15"/>
  <c r="D409" i="15" s="1"/>
  <c r="O87" i="15"/>
  <c r="M138" i="3"/>
  <c r="O113" i="15"/>
  <c r="M31" i="3"/>
  <c r="O238" i="15"/>
  <c r="O112" i="15"/>
  <c r="M142" i="3"/>
  <c r="O121" i="15"/>
  <c r="D121" i="15" s="1"/>
  <c r="K53" i="28" s="1"/>
  <c r="M126" i="3"/>
  <c r="O23" i="15"/>
  <c r="O98" i="15"/>
  <c r="O437" i="15"/>
  <c r="O306" i="15"/>
  <c r="M36" i="3"/>
  <c r="O178" i="15"/>
  <c r="O89" i="15"/>
  <c r="O8" i="15"/>
  <c r="D8" i="15" s="1"/>
  <c r="K26" i="28" s="1"/>
  <c r="M28" i="3"/>
  <c r="O79" i="15"/>
  <c r="O63" i="15"/>
  <c r="O317" i="15"/>
  <c r="M141" i="3"/>
  <c r="O119" i="15"/>
  <c r="M35" i="3"/>
  <c r="O231" i="15"/>
  <c r="O382" i="15"/>
  <c r="O297" i="15"/>
  <c r="O307" i="15"/>
  <c r="S46" i="17"/>
  <c r="S142" i="17"/>
  <c r="S109" i="17"/>
  <c r="S28" i="17"/>
  <c r="S133" i="17"/>
  <c r="S8" i="17"/>
  <c r="S72" i="17"/>
  <c r="S57" i="17"/>
  <c r="S9" i="17"/>
  <c r="S121" i="17"/>
  <c r="S108" i="17"/>
  <c r="S31" i="17"/>
  <c r="S79" i="17"/>
  <c r="S11" i="17"/>
  <c r="S74" i="17"/>
  <c r="S138" i="17"/>
  <c r="S111" i="17"/>
  <c r="S47" i="17"/>
  <c r="S127" i="17"/>
  <c r="S107" i="17"/>
  <c r="S14" i="17"/>
  <c r="S45" i="17"/>
  <c r="S93" i="17"/>
  <c r="S125" i="17"/>
  <c r="S61" i="17"/>
  <c r="S32" i="17"/>
  <c r="S112" i="17"/>
  <c r="S33" i="17"/>
  <c r="S80" i="17"/>
  <c r="S48" i="17"/>
  <c r="S41" i="17"/>
  <c r="S73" i="17"/>
  <c r="S105" i="17"/>
  <c r="S96" i="17"/>
  <c r="S104" i="17"/>
  <c r="S13" i="17"/>
  <c r="S12" i="17"/>
  <c r="S92" i="17"/>
  <c r="S63" i="17"/>
  <c r="S150" i="17"/>
  <c r="S152" i="17"/>
  <c r="S137" i="17"/>
  <c r="S39" i="17"/>
  <c r="S87" i="17"/>
  <c r="S40" i="17"/>
  <c r="S153" i="17"/>
  <c r="S10" i="17"/>
  <c r="S106" i="17"/>
  <c r="S27" i="17"/>
  <c r="S43" i="17"/>
  <c r="S75" i="17"/>
  <c r="S91" i="17"/>
  <c r="S124" i="17"/>
  <c r="S16" i="17"/>
  <c r="S149" i="17"/>
  <c r="S135" i="17"/>
  <c r="S88" i="17"/>
  <c r="S71" i="17"/>
  <c r="S42" i="17"/>
  <c r="S77" i="17"/>
  <c r="S99" i="17"/>
  <c r="S116" i="17"/>
  <c r="S151" i="17"/>
  <c r="S120" i="17"/>
  <c r="S119" i="17"/>
  <c r="S24" i="17"/>
  <c r="S89" i="17"/>
  <c r="S62" i="17"/>
  <c r="S68" i="17"/>
  <c r="S132" i="17"/>
  <c r="S21" i="17"/>
  <c r="S69" i="17"/>
  <c r="S136" i="17"/>
  <c r="S56" i="17"/>
  <c r="S7" i="17"/>
  <c r="S154" i="17"/>
  <c r="S29" i="17"/>
  <c r="S123" i="17"/>
  <c r="S95" i="17"/>
  <c r="S52" i="17"/>
  <c r="S100" i="17"/>
  <c r="S60" i="17"/>
  <c r="S140" i="17"/>
  <c r="S65" i="17"/>
  <c r="S81" i="17"/>
  <c r="S97" i="17"/>
  <c r="S113" i="17"/>
  <c r="S84" i="17"/>
  <c r="S5" i="17"/>
  <c r="S53" i="17"/>
  <c r="S117" i="17"/>
  <c r="S22" i="17"/>
  <c r="S54" i="17"/>
  <c r="S25" i="17"/>
  <c r="S139" i="17"/>
  <c r="S76" i="17"/>
  <c r="S30" i="17"/>
  <c r="S143" i="17"/>
  <c r="S128" i="17"/>
  <c r="S49" i="17"/>
  <c r="S18" i="17"/>
  <c r="S34" i="17"/>
  <c r="S144" i="17"/>
  <c r="S129" i="17"/>
  <c r="S19" i="17"/>
  <c r="S50" i="17"/>
  <c r="S82" i="17"/>
  <c r="S114" i="17"/>
  <c r="S130" i="17"/>
  <c r="S4" i="17"/>
  <c r="S20" i="17"/>
  <c r="S51" i="17"/>
  <c r="S67" i="17"/>
  <c r="S83" i="17"/>
  <c r="S115" i="17"/>
  <c r="S131" i="17"/>
  <c r="S3" i="17"/>
  <c r="S35" i="17"/>
  <c r="S66" i="17"/>
  <c r="S98" i="17"/>
  <c r="S146" i="17"/>
  <c r="S36" i="17"/>
  <c r="S145" i="17"/>
  <c r="S147" i="17"/>
  <c r="S70" i="17"/>
  <c r="S118" i="17"/>
  <c r="S155" i="17"/>
  <c r="S15" i="17"/>
  <c r="S94" i="17"/>
  <c r="S110" i="17"/>
  <c r="S126" i="17"/>
  <c r="S141" i="17"/>
  <c r="S101" i="17"/>
  <c r="S102" i="17"/>
  <c r="S6" i="17"/>
  <c r="S85" i="17"/>
  <c r="S78" i="17"/>
  <c r="S17" i="17"/>
  <c r="S103" i="17"/>
  <c r="S23" i="17"/>
  <c r="S86" i="17"/>
  <c r="D27" i="15"/>
  <c r="D37" i="15"/>
  <c r="D11" i="15"/>
  <c r="D53" i="15"/>
  <c r="D43" i="15"/>
  <c r="D50" i="15"/>
  <c r="D47" i="15"/>
  <c r="D70" i="15"/>
  <c r="K35" i="28" s="1"/>
  <c r="D49" i="15"/>
  <c r="D26" i="15"/>
  <c r="D17" i="15"/>
  <c r="L148" i="3"/>
  <c r="M148" i="3"/>
  <c r="L123" i="3"/>
  <c r="M123" i="3"/>
  <c r="D36" i="15" s="1"/>
  <c r="L107" i="3"/>
  <c r="M107" i="3"/>
  <c r="D21" i="15" s="1"/>
  <c r="L69" i="3"/>
  <c r="M69" i="3"/>
  <c r="L24" i="3"/>
  <c r="M24" i="3"/>
  <c r="L3" i="3"/>
  <c r="M3" i="3"/>
  <c r="L106" i="3"/>
  <c r="M106" i="3"/>
  <c r="L90" i="3"/>
  <c r="M90" i="3"/>
  <c r="L68" i="3"/>
  <c r="M68" i="3"/>
  <c r="L2" i="3"/>
  <c r="M2" i="3"/>
  <c r="L82" i="3"/>
  <c r="M82" i="3"/>
  <c r="L119" i="3"/>
  <c r="M119" i="3"/>
  <c r="L103" i="3"/>
  <c r="M103" i="3"/>
  <c r="D34" i="15" s="1"/>
  <c r="L101" i="3"/>
  <c r="M101" i="3"/>
  <c r="D22" i="15" s="1"/>
  <c r="L85" i="3"/>
  <c r="M85" i="3"/>
  <c r="L76" i="3"/>
  <c r="M76" i="3"/>
  <c r="L154" i="3"/>
  <c r="M154" i="3"/>
  <c r="D155" i="15" s="1"/>
  <c r="K62" i="28" s="1"/>
  <c r="L95" i="3"/>
  <c r="M95" i="3"/>
  <c r="L7" i="3"/>
  <c r="M7" i="3"/>
  <c r="L150" i="3"/>
  <c r="M150" i="3"/>
  <c r="L42" i="3"/>
  <c r="M42" i="3"/>
  <c r="L10" i="3"/>
  <c r="M10" i="3"/>
  <c r="L147" i="3"/>
  <c r="M147" i="3"/>
  <c r="D54" i="15" s="1"/>
  <c r="L51" i="3"/>
  <c r="M51" i="3"/>
  <c r="L50" i="3"/>
  <c r="M50" i="3"/>
  <c r="D184" i="15" s="1"/>
  <c r="K15" i="28" s="1"/>
  <c r="L134" i="3"/>
  <c r="M134" i="3"/>
  <c r="L19" i="3"/>
  <c r="M19" i="3"/>
  <c r="L34" i="3"/>
  <c r="M34" i="3"/>
  <c r="L62" i="3"/>
  <c r="M62" i="3"/>
  <c r="L17" i="3"/>
  <c r="M17" i="3"/>
  <c r="L155" i="3"/>
  <c r="M155" i="3"/>
  <c r="D62" i="15" s="1"/>
  <c r="L153" i="3"/>
  <c r="M153" i="3"/>
  <c r="D163" i="15" s="1"/>
  <c r="K60" i="28" s="1"/>
  <c r="L13" i="3"/>
  <c r="M13" i="3"/>
  <c r="L110" i="3"/>
  <c r="M110" i="3"/>
  <c r="D32" i="15" s="1"/>
  <c r="L149" i="3"/>
  <c r="M149" i="3"/>
  <c r="L41" i="3"/>
  <c r="M41" i="3"/>
  <c r="L9" i="3"/>
  <c r="M9" i="3"/>
  <c r="L4" i="3"/>
  <c r="M4" i="3"/>
  <c r="L59" i="3"/>
  <c r="L58" i="3"/>
  <c r="L67" i="3"/>
  <c r="L143" i="3"/>
  <c r="D228" i="15" s="1"/>
  <c r="L64" i="3"/>
  <c r="L30" i="3"/>
  <c r="L71" i="3"/>
  <c r="L100" i="3"/>
  <c r="L16" i="3"/>
  <c r="L20" i="3"/>
  <c r="L26" i="3"/>
  <c r="L61" i="3"/>
  <c r="D221" i="15" s="1"/>
  <c r="K29" i="28" s="1"/>
  <c r="L94" i="3"/>
  <c r="L116" i="3"/>
  <c r="L92" i="3"/>
  <c r="L25" i="3"/>
  <c r="D112" i="15" s="1"/>
  <c r="K11" i="28" s="1"/>
  <c r="L99" i="3"/>
  <c r="L15" i="3"/>
  <c r="L133" i="3"/>
  <c r="L132" i="3"/>
  <c r="L77" i="3"/>
  <c r="L146" i="3"/>
  <c r="L45" i="3"/>
  <c r="L114" i="3"/>
  <c r="L23" i="3"/>
  <c r="L6" i="3"/>
  <c r="L32" i="3"/>
  <c r="L31" i="3"/>
  <c r="L28" i="3"/>
  <c r="L18" i="3"/>
  <c r="L35" i="3"/>
  <c r="L128" i="3"/>
  <c r="L117" i="3"/>
  <c r="L97" i="3"/>
  <c r="L138" i="3"/>
  <c r="L118" i="3"/>
  <c r="D48" i="15"/>
  <c r="L108" i="3"/>
  <c r="L54" i="3"/>
  <c r="L53" i="3"/>
  <c r="L73" i="3"/>
  <c r="L83" i="3"/>
  <c r="D33" i="15"/>
  <c r="L88" i="3"/>
  <c r="L109" i="3"/>
  <c r="L87" i="3"/>
  <c r="L126" i="3"/>
  <c r="L125" i="3"/>
  <c r="L104" i="3"/>
  <c r="L5" i="3"/>
  <c r="L44" i="3"/>
  <c r="L38" i="3"/>
  <c r="L43" i="3"/>
  <c r="L142" i="3"/>
  <c r="L112" i="3"/>
  <c r="L140" i="3"/>
  <c r="L130" i="3"/>
  <c r="L111" i="3"/>
  <c r="L141" i="3"/>
  <c r="L91" i="3"/>
  <c r="L144" i="3"/>
  <c r="L131" i="3"/>
  <c r="D158" i="15" s="1"/>
  <c r="K43" i="28" s="1"/>
  <c r="L102" i="3"/>
  <c r="D10" i="15"/>
  <c r="L145" i="3"/>
  <c r="D58" i="15"/>
  <c r="L139" i="3"/>
  <c r="L14" i="3"/>
  <c r="L96" i="3"/>
  <c r="L84" i="3"/>
  <c r="L63" i="3"/>
  <c r="L52" i="3"/>
  <c r="L37" i="3"/>
  <c r="L80" i="3"/>
  <c r="L8" i="3"/>
  <c r="L48" i="3"/>
  <c r="L11" i="3"/>
  <c r="L40" i="3"/>
  <c r="L22" i="3"/>
  <c r="L60" i="3"/>
  <c r="L74" i="3"/>
  <c r="L78" i="3"/>
  <c r="L70" i="3"/>
  <c r="L135" i="3"/>
  <c r="L98" i="3"/>
  <c r="L86" i="3"/>
  <c r="L151" i="3"/>
  <c r="D42" i="15"/>
  <c r="D29" i="15"/>
  <c r="L152" i="3"/>
  <c r="D24" i="15"/>
  <c r="D52" i="15"/>
  <c r="L122" i="3"/>
  <c r="D60" i="15"/>
  <c r="D9" i="15"/>
  <c r="D61" i="15"/>
  <c r="L46" i="3"/>
  <c r="L57" i="3"/>
  <c r="L121" i="3"/>
  <c r="L120" i="3"/>
  <c r="L113" i="3"/>
  <c r="L105" i="3"/>
  <c r="L75" i="3"/>
  <c r="L65" i="3"/>
  <c r="L56" i="3"/>
  <c r="L33" i="3"/>
  <c r="L12" i="3"/>
  <c r="L129" i="3"/>
  <c r="L93" i="3"/>
  <c r="L137" i="3"/>
  <c r="L136" i="3"/>
  <c r="L127" i="3"/>
  <c r="L66" i="3"/>
  <c r="L47" i="3"/>
  <c r="L55" i="3"/>
  <c r="L29" i="3"/>
  <c r="L21" i="3"/>
  <c r="L72" i="3"/>
  <c r="L81" i="3"/>
  <c r="L36" i="3"/>
  <c r="L89" i="3"/>
  <c r="L27" i="3"/>
  <c r="L79" i="3"/>
  <c r="L39" i="3"/>
  <c r="L124" i="3"/>
  <c r="L49" i="3"/>
  <c r="L115" i="3"/>
  <c r="D23" i="15" l="1"/>
  <c r="K23" i="28" s="1"/>
  <c r="D84" i="15"/>
  <c r="K14" i="28" s="1"/>
  <c r="D164" i="15"/>
  <c r="K38" i="28" s="1"/>
  <c r="D281" i="15"/>
  <c r="K3" i="28" s="1"/>
  <c r="D75" i="15"/>
  <c r="K58" i="28" s="1"/>
  <c r="D135" i="15"/>
  <c r="K6" i="28" s="1"/>
  <c r="D92" i="15"/>
  <c r="K25" i="28" s="1"/>
  <c r="D81" i="15"/>
  <c r="D18" i="15"/>
  <c r="K59" i="28" s="1"/>
  <c r="D87" i="15"/>
  <c r="K41" i="28" s="1"/>
  <c r="D224" i="15"/>
  <c r="D64" i="15"/>
  <c r="K37" i="28" s="1"/>
  <c r="D113" i="15"/>
  <c r="K44" i="28" s="1"/>
  <c r="D162" i="15"/>
  <c r="K39" i="28" s="1"/>
  <c r="D329" i="15"/>
  <c r="K17" i="28" s="1"/>
  <c r="D74" i="15"/>
  <c r="K33" i="28" s="1"/>
  <c r="D196" i="15"/>
  <c r="K52" i="28" s="1"/>
  <c r="D214" i="15"/>
  <c r="D79" i="15"/>
  <c r="K13" i="28" s="1"/>
  <c r="D393" i="15"/>
  <c r="K42" i="28" s="1"/>
  <c r="D349" i="15"/>
  <c r="K20" i="28" s="1"/>
  <c r="D119" i="15"/>
  <c r="K45" i="28" s="1"/>
  <c r="D285" i="15"/>
  <c r="K16" i="28" s="1"/>
  <c r="D177" i="15"/>
  <c r="D165" i="15"/>
  <c r="K56" i="28" s="1"/>
  <c r="D98" i="15"/>
  <c r="D288" i="15"/>
  <c r="D166" i="15"/>
  <c r="D4" i="15"/>
  <c r="K51" i="28" s="1"/>
  <c r="D218" i="15"/>
  <c r="K10" i="28" s="1"/>
  <c r="D39" i="15"/>
  <c r="K32" i="28" s="1"/>
  <c r="D348" i="15"/>
  <c r="K18" i="28" s="1"/>
  <c r="D231" i="15"/>
  <c r="K63" i="28" s="1"/>
  <c r="D382" i="15"/>
  <c r="D352" i="15"/>
  <c r="D89" i="15"/>
  <c r="D424" i="15"/>
  <c r="D6" i="15"/>
  <c r="K12" i="28" s="1"/>
  <c r="D301" i="15"/>
  <c r="D238" i="15"/>
  <c r="K30" i="28" s="1"/>
  <c r="D426" i="15"/>
  <c r="D100" i="15"/>
  <c r="K54" i="28" s="1"/>
  <c r="D71" i="15"/>
  <c r="K34" i="28" s="1"/>
  <c r="D318" i="15"/>
  <c r="K21" i="28" s="1"/>
  <c r="D277" i="15"/>
  <c r="K19" i="28" s="1"/>
  <c r="D28" i="15"/>
  <c r="D56" i="15"/>
  <c r="D249" i="15"/>
  <c r="K57" i="28" s="1"/>
  <c r="D422" i="15"/>
  <c r="D44" i="15"/>
  <c r="K61" i="28" s="1"/>
  <c r="D401" i="15"/>
  <c r="K46" i="28" s="1"/>
  <c r="D437" i="15"/>
  <c r="D306" i="15"/>
  <c r="K36" i="28" s="1"/>
  <c r="D55" i="15"/>
  <c r="D317" i="15"/>
  <c r="D178" i="15"/>
  <c r="K8" i="28" s="1"/>
  <c r="D101" i="15"/>
  <c r="D80" i="15"/>
  <c r="K7" i="28" s="1"/>
  <c r="D7" i="15"/>
  <c r="D297" i="15"/>
  <c r="K2" i="28" s="1"/>
  <c r="D307" i="15"/>
  <c r="D16" i="15"/>
  <c r="K4" i="28" s="1"/>
  <c r="D268" i="15"/>
  <c r="K24" i="28" s="1"/>
  <c r="D30" i="15"/>
  <c r="D20" i="15"/>
  <c r="K9" i="28" s="1"/>
  <c r="D15" i="15"/>
  <c r="K50" i="28" s="1"/>
  <c r="D63" i="15"/>
  <c r="K55" i="28" s="1"/>
  <c r="D46" i="15"/>
  <c r="D157" i="15"/>
  <c r="K5" i="28" s="1"/>
  <c r="D167" i="15"/>
  <c r="K22" i="28" s="1"/>
  <c r="D57" i="15"/>
  <c r="D103" i="15"/>
  <c r="K48" i="28" s="1"/>
  <c r="D2" i="15"/>
  <c r="K31" i="28" l="1"/>
  <c r="D72" i="28" s="1"/>
  <c r="D456" i="15"/>
  <c r="D455" i="15"/>
  <c r="D454" i="15"/>
</calcChain>
</file>

<file path=xl/sharedStrings.xml><?xml version="1.0" encoding="utf-8"?>
<sst xmlns="http://schemas.openxmlformats.org/spreadsheetml/2006/main" count="1454" uniqueCount="601">
  <si>
    <t>Race</t>
  </si>
  <si>
    <t>Date</t>
  </si>
  <si>
    <t>WPM</t>
  </si>
  <si>
    <t>Text</t>
  </si>
  <si>
    <t>Outcome</t>
  </si>
  <si>
    <t>Rank</t>
    <phoneticPr fontId="4"/>
  </si>
  <si>
    <t>Racers</t>
    <phoneticPr fontId="4"/>
  </si>
  <si>
    <t>Accuracy</t>
    <phoneticPr fontId="4"/>
  </si>
  <si>
    <t>Points</t>
    <phoneticPr fontId="4"/>
  </si>
  <si>
    <t>No win</t>
  </si>
  <si>
    <t>Win</t>
  </si>
  <si>
    <t>AVERAGE</t>
    <phoneticPr fontId="4"/>
  </si>
  <si>
    <t>STDEV</t>
    <phoneticPr fontId="4"/>
  </si>
  <si>
    <t>COEFF</t>
    <phoneticPr fontId="4"/>
  </si>
  <si>
    <t>WIN RATE</t>
    <phoneticPr fontId="4"/>
  </si>
  <si>
    <t>MAX</t>
    <phoneticPr fontId="1"/>
  </si>
  <si>
    <t>MIN</t>
    <phoneticPr fontId="1"/>
  </si>
  <si>
    <t>Rank</t>
  </si>
  <si>
    <t>Best WPM</t>
  </si>
  <si>
    <t>Overall Difficulty</t>
  </si>
  <si>
    <t>Relative Speed</t>
  </si>
  <si>
    <t>Text Length</t>
  </si>
  <si>
    <t>Races</t>
  </si>
  <si>
    <t>Average WPM</t>
  </si>
  <si>
    <t>Last race</t>
  </si>
  <si>
    <t>AVERAGE_MegaRacer</t>
    <phoneticPr fontId="4"/>
  </si>
  <si>
    <t>Maxifs</t>
    <phoneticPr fontId="1"/>
  </si>
  <si>
    <t>練習回数</t>
    <rPh sb="0" eb="2">
      <t>レンシュウ</t>
    </rPh>
    <rPh sb="2" eb="4">
      <t>カイスウ</t>
    </rPh>
    <phoneticPr fontId="8"/>
  </si>
  <si>
    <t>速度(wpm)</t>
    <rPh sb="0" eb="2">
      <t>ソクド</t>
    </rPh>
    <phoneticPr fontId="8"/>
  </si>
  <si>
    <t>date</t>
    <phoneticPr fontId="8"/>
  </si>
  <si>
    <t>speed</t>
    <phoneticPr fontId="8"/>
  </si>
  <si>
    <t>count</t>
    <phoneticPr fontId="8"/>
  </si>
  <si>
    <t>new_flag</t>
    <phoneticPr fontId="8"/>
  </si>
  <si>
    <t>max</t>
    <phoneticPr fontId="1"/>
  </si>
  <si>
    <t>Text ID</t>
    <phoneticPr fontId="1"/>
  </si>
  <si>
    <t xml:space="preserve">Rank </t>
  </si>
  <si>
    <t xml:space="preserve">ID </t>
  </si>
  <si>
    <t xml:space="preserve">Text </t>
  </si>
  <si>
    <t xml:space="preserve">Length </t>
  </si>
  <si>
    <t xml:space="preserve">Races </t>
  </si>
  <si>
    <t xml:space="preserve">Difficulty Rating </t>
  </si>
  <si>
    <t xml:space="preserve">Top Score </t>
  </si>
  <si>
    <t xml:space="preserve">Top 100 </t>
  </si>
  <si>
    <t xml:space="preserve">Average </t>
  </si>
  <si>
    <t>Active Since</t>
  </si>
  <si>
    <t xml:space="preserve">police (styrofoam) </t>
  </si>
  <si>
    <t>Top Score person</t>
    <phoneticPr fontId="1"/>
  </si>
  <si>
    <t>wpm</t>
    <phoneticPr fontId="1"/>
  </si>
  <si>
    <t>Accuracy</t>
    <phoneticPr fontId="1"/>
  </si>
  <si>
    <t>Max</t>
    <phoneticPr fontId="1"/>
  </si>
  <si>
    <t>Min</t>
    <phoneticPr fontId="1"/>
  </si>
  <si>
    <t>Speed</t>
    <phoneticPr fontId="1"/>
  </si>
  <si>
    <t>over 98%</t>
    <phoneticPr fontId="1"/>
  </si>
  <si>
    <t>over 99%</t>
    <phoneticPr fontId="1"/>
  </si>
  <si>
    <t>Correl</t>
    <phoneticPr fontId="1"/>
  </si>
  <si>
    <t>98-99.99%</t>
    <phoneticPr fontId="1"/>
  </si>
  <si>
    <t>99-99.99%</t>
    <phoneticPr fontId="1"/>
  </si>
  <si>
    <t>98-98.99%</t>
    <phoneticPr fontId="1"/>
  </si>
  <si>
    <t>till 6/2</t>
    <phoneticPr fontId="1"/>
  </si>
  <si>
    <t>Mega</t>
    <phoneticPr fontId="1"/>
  </si>
  <si>
    <t>Mega_Flag</t>
    <phoneticPr fontId="4"/>
  </si>
  <si>
    <t>Mega_max</t>
    <phoneticPr fontId="1"/>
  </si>
  <si>
    <t>Typemaster_max</t>
    <phoneticPr fontId="1"/>
  </si>
  <si>
    <t>Typemaster</t>
    <phoneticPr fontId="1"/>
  </si>
  <si>
    <t>SkillLevel</t>
    <phoneticPr fontId="1"/>
  </si>
  <si>
    <t>Last10</t>
    <phoneticPr fontId="1"/>
  </si>
  <si>
    <t>countif</t>
    <phoneticPr fontId="1"/>
  </si>
  <si>
    <t>max_length</t>
    <phoneticPr fontId="1"/>
  </si>
  <si>
    <t>min_length</t>
    <phoneticPr fontId="1"/>
  </si>
  <si>
    <t>till 6/9</t>
    <phoneticPr fontId="1"/>
  </si>
  <si>
    <t>spm</t>
    <phoneticPr fontId="1"/>
  </si>
  <si>
    <t>till 6/16</t>
    <phoneticPr fontId="1"/>
  </si>
  <si>
    <t>over 97%</t>
    <phoneticPr fontId="1"/>
  </si>
  <si>
    <t>97-99.99%</t>
    <phoneticPr fontId="1"/>
  </si>
  <si>
    <t>97-98.99%</t>
    <phoneticPr fontId="1"/>
  </si>
  <si>
    <t>till 6/23</t>
    <phoneticPr fontId="1"/>
  </si>
  <si>
    <t>till 6/30</t>
    <phoneticPr fontId="1"/>
  </si>
  <si>
    <t xml:space="preserve">כל מלאכה וכל החקירה, כמו גם כל פעו... </t>
  </si>
  <si>
    <t xml:space="preserve">זה שיר הסוואנה כחול: איפשהו לחצות... </t>
  </si>
  <si>
    <t xml:space="preserve">הסיכויים שאתה בדרך כלל לפגוש את ה... </t>
  </si>
  <si>
    <t xml:space="preserve">בניגוד צביעות הפמיניסטית, יש הרב ... </t>
  </si>
  <si>
    <t xml:space="preserve">כאשר אנו לחשוב על המתוק ביותר להי... </t>
  </si>
  <si>
    <t xml:space="preserve">אנשים רבים להגביל את עצמם מובילי ... </t>
  </si>
  <si>
    <t xml:space="preserve">בשפה האנגלית, קללות חיונית תקשור ... </t>
  </si>
  <si>
    <t xml:space="preserve">הם אומרים כי מיד אחרי אלוהים ברא  ... </t>
  </si>
  <si>
    <t xml:space="preserve">קנאי יכול להיות, למשל, אדם עם מניע... </t>
  </si>
  <si>
    <t xml:space="preserve">אנחנו הולכים מחכה הכוכבים לבוא ל ... </t>
  </si>
  <si>
    <t xml:space="preserve">חשוב על זה: האם החסיד להיות אהוב ע... </t>
  </si>
  <si>
    <t xml:space="preserve">כמה שיותר מהר את הילדים שלך להערי... </t>
  </si>
  <si>
    <t xml:space="preserve">המטרה של המחפש האמיתית היא להיות ... </t>
  </si>
  <si>
    <t xml:space="preserve">אנו עשויים לטפס לתחום רזה קר של ג ... </t>
  </si>
  <si>
    <t xml:space="preserve">ג 'יי פיצה על היעדר הזוהר במשימה ש... </t>
  </si>
  <si>
    <t xml:space="preserve">כל הנינג 'ה הם אנשים של שלום, חייב ... </t>
  </si>
  <si>
    <t xml:space="preserve">אני באמת מאמין שאם נשים ללמוד שיע... </t>
  </si>
  <si>
    <t xml:space="preserve">אבל אם ב גורם יעיל אפשר להמשיך עד ... </t>
  </si>
  <si>
    <t xml:space="preserve">משיקולים ההלחנה שכבת עגבניות יהי... </t>
  </si>
  <si>
    <t xml:space="preserve">לאחר הסרת מהתנור, את הפיצה הוא פר ... </t>
  </si>
  <si>
    <t xml:space="preserve">גננים יודע איך לגדל יבולים. הם לק ... </t>
  </si>
  <si>
    <t xml:space="preserve">הגיע הזמן עבור אדם להגדיר לעצמו מ... </t>
  </si>
  <si>
    <t xml:space="preserve">שכבת מוצרלה מותכת, אשר שנראה לייע... </t>
  </si>
  <si>
    <t xml:space="preserve">האמת היא שיש הרבה גברים כניסה (וג ... </t>
  </si>
  <si>
    <t xml:space="preserve">שיחקנו דמקה. הייתי הילדה שלה פעם  ... </t>
  </si>
  <si>
    <t xml:space="preserve">במקום בגיוס עובדים במהלך חזיר לש ... </t>
  </si>
  <si>
    <t xml:space="preserve">בכלל, רבים הם אלה מטרות סימני קל י... </t>
  </si>
  <si>
    <t xml:space="preserve">היה שם הבמה של הרשות הפלסטינית עד... </t>
  </si>
  <si>
    <t xml:space="preserve">כל מה שאנחנו להוקיר כמו כן פותר א ... </t>
  </si>
  <si>
    <t xml:space="preserve">קרינה ניתן לקבוע במדויק, באופן עק... </t>
  </si>
  <si>
    <t xml:space="preserve">אני יודע את הרעיון של העלאת היטב  ... </t>
  </si>
  <si>
    <t xml:space="preserve">עד כמה, את כללי ההתנהגות עלול להי ... </t>
  </si>
  <si>
    <t xml:space="preserve">אנחנו לא צריכים שום השכלה. אנחנו  ... </t>
  </si>
  <si>
    <t xml:space="preserve">יש עדיין כמה מקומות שבהם אתה יכול... </t>
  </si>
  <si>
    <t xml:space="preserve">אין הפרדה פיזית לאחר החיתוך, כך ק ... </t>
  </si>
  <si>
    <t xml:space="preserve">הסעה גם תפקיד מינורי בגלל הרזון ה... </t>
  </si>
  <si>
    <t xml:space="preserve">שליחות קטלנית לא ייפסק, זה לעולם  ... </t>
  </si>
  <si>
    <t xml:space="preserve">ארגונומיה היא מונח המשלב את מילה ... </t>
  </si>
  <si>
    <t xml:space="preserve">הוא היה מחוספס בקצוות. הוא היה לב ... </t>
  </si>
  <si>
    <t xml:space="preserve">אין כאב, אתה נסוג. עשן ספינה רחוקה... </t>
  </si>
  <si>
    <t xml:space="preserve">משתרך באיטיות על החול הרטוב, בחזר... </t>
  </si>
  <si>
    <t xml:space="preserve">הוא ביטל את כל ההתחייבויות שלו ומ... </t>
  </si>
  <si>
    <t xml:space="preserve">אבל ספקולציות על מבנה היקום גם לנ... </t>
  </si>
  <si>
    <t xml:space="preserve">וגם בעולם לב החשכה, שבו משוררים ל ... </t>
  </si>
  <si>
    <t xml:space="preserve">היי מר לנגן שיר בשבילי, אני לא יש ... </t>
  </si>
  <si>
    <t xml:space="preserve">המוח יכול להיות כלי. זה יכול לזכו ... </t>
  </si>
  <si>
    <t xml:space="preserve">העתיד לא ידוע מתגלגל לעברנו. אני  ... </t>
  </si>
  <si>
    <t xml:space="preserve">בואו נודה על האמת: יש טונות של דבר... </t>
  </si>
  <si>
    <t xml:space="preserve">הלכתי אל היער כי רציתי לחיות בכוו... </t>
  </si>
  <si>
    <t xml:space="preserve">זכרונות אבל לגמרי שקרית בקלות יכ ... </t>
  </si>
  <si>
    <t xml:space="preserve">ילד קטן יצא לשחק. כאשר הוא פתח את  ... </t>
  </si>
  <si>
    <t xml:space="preserve">הלו, הלו, הלו, יש שם מישהו שם? רק לה... </t>
  </si>
  <si>
    <t xml:space="preserve">אם נלך כולנו על בלונדיניות לחסום ... </t>
  </si>
  <si>
    <t xml:space="preserve">היה קשה לי לזרוק דברים שפעם חשבתי... </t>
  </si>
  <si>
    <t xml:space="preserve">לעתים קרובות מדי סופרים מאמינים  ... </t>
  </si>
  <si>
    <t xml:space="preserve">משחקים טובים להישאר במסגרת, אבל ב... </t>
  </si>
  <si>
    <t xml:space="preserve">בני אדם צריכים לתרגל את מה שהם לו ... </t>
  </si>
  <si>
    <t xml:space="preserve">אני לא יודע למה הוא הציל את חיי. א ... </t>
  </si>
  <si>
    <t xml:space="preserve">יחזקאל בן עשרים וחמש, שבע עשרה: הנ... </t>
  </si>
  <si>
    <t xml:space="preserve">אנחנו מדברים על משהו נשא ונושא מש... </t>
  </si>
  <si>
    <t xml:space="preserve">מה עם טוני? אתה יודע, כדור השן טונ ... </t>
  </si>
  <si>
    <t>-</t>
    <phoneticPr fontId="1"/>
  </si>
  <si>
    <t>Text ID</t>
    <phoneticPr fontId="1"/>
  </si>
  <si>
    <t xml:space="preserve">אני מכיר בחור שמכיר בחור שמכיר בח... </t>
  </si>
  <si>
    <t xml:space="preserve">יש תיאוריה אשר קובע כי אם מישהו ב ... </t>
  </si>
  <si>
    <t xml:space="preserve">הדוגמה של הציור יכול ללמד אותנו ל... </t>
  </si>
  <si>
    <t xml:space="preserve">בכל פעם שאני חושב עלייך אני מרגיש... </t>
  </si>
  <si>
    <t xml:space="preserve">אני מקווה שכל מי שאתה, אתה להימלט ... </t>
  </si>
  <si>
    <t xml:space="preserve">אני רק רוצה להצביע על כך שניתנה ל ... </t>
  </si>
  <si>
    <t xml:space="preserve">תן לי לספר לך למה אתה כאן. אתה כאן ... </t>
  </si>
  <si>
    <t xml:space="preserve">יש לך מעמד חזק של גברים ונשים צעי ... </t>
  </si>
  <si>
    <t xml:space="preserve">במשך מאות שנים, הקרב של המוסר היה ... </t>
  </si>
  <si>
    <t xml:space="preserve">לתוך מלכודת אתה אומר דברים שאתה ל... </t>
  </si>
  <si>
    <t xml:space="preserve">היה לי חבר שהיה שתיין כבד. אם מישה... </t>
  </si>
  <si>
    <t xml:space="preserve">השעה מסובך. יש לך חודשים שלמים, אפ... </t>
  </si>
  <si>
    <t xml:space="preserve">תן לי להבין. אתה חושב כי הלקוח שלך... </t>
  </si>
  <si>
    <t xml:space="preserve">אם אעזוב מכאן מחר, האם אתה עדיין ז... </t>
  </si>
  <si>
    <t xml:space="preserve">ובכן, כפי שהם עושים הוא מראה, הם ע ... </t>
  </si>
  <si>
    <t xml:space="preserve">אתה כאן משום שאתה יודע משהו. מה את... </t>
  </si>
  <si>
    <t xml:space="preserve">המקום לשפר את העולם הוא הראשון בל... </t>
  </si>
  <si>
    <t xml:space="preserve">כדי להעריך מנקודת אופציה של הצד ה... </t>
  </si>
  <si>
    <t xml:space="preserve">כל מספר סופי חלקי אינסוף הוא גם ק ... </t>
  </si>
  <si>
    <t xml:space="preserve">זה היה אחד מאותם ימים כאשר זה רגע ... </t>
  </si>
  <si>
    <t xml:space="preserve">הוא בילה כמויות אדירות של זמן בכל... </t>
  </si>
  <si>
    <t xml:space="preserve">כדי עם הפנים כלפי מטה את הסכנה כי ... </t>
  </si>
  <si>
    <t xml:space="preserve">כאן, אורגנו אחר עקבות חומרים יושב... </t>
  </si>
  <si>
    <t xml:space="preserve">כאשר אתה מקליד על מכונת כתיבה, הק ... </t>
  </si>
  <si>
    <t xml:space="preserve">מי הוא אמור להיות טורקי. יש אומרי... </t>
  </si>
  <si>
    <t xml:space="preserve">לא משנה כמה דברים רעים, אתה תמיד י... </t>
  </si>
  <si>
    <t xml:space="preserve">אני אצטרך משקפיים שלי ראש צלול. ה ... </t>
  </si>
  <si>
    <t xml:space="preserve">אמרתי שאני אראה לך כי שמעתי שאתה  ... </t>
  </si>
  <si>
    <t xml:space="preserve">יש לך דרך לשמור אותי בצד שלך. אתה  ... </t>
  </si>
  <si>
    <t xml:space="preserve">כדור הארץ הוא העולם, העולם הוא כד ... </t>
  </si>
  <si>
    <t xml:space="preserve">אני לא רוצה להיכנס לשם. הוא ממזר מ... </t>
  </si>
  <si>
    <t xml:space="preserve">בואי למיין את הקונים מן לנזקקים מ... </t>
  </si>
  <si>
    <t xml:space="preserve">עכשיו אני רוצה לחשוב להפסיק להיו ... </t>
  </si>
  <si>
    <t xml:space="preserve">ואני תכה בך עם מטה על נקמה גדול וכ... </t>
  </si>
  <si>
    <t xml:space="preserve">הדבר היחיד שאני עושה זה מניעה לכב... </t>
  </si>
  <si>
    <t xml:space="preserve">זכור כי הומור הוא נכתב מהסוף להתח... </t>
  </si>
  <si>
    <t xml:space="preserve">הפלנטה הזאת יש, או ליתר דיוק היה,  ... </t>
  </si>
  <si>
    <t xml:space="preserve">כדי להפוך שדון מילאתי שווה עשרה ע... </t>
  </si>
  <si>
    <t xml:space="preserve">השחקנים משחקים טוב להציע סט של מא... </t>
  </si>
  <si>
    <t xml:space="preserve">ואני אמרתי, לא אכפת לי אם הם שכבו  ... </t>
  </si>
  <si>
    <t xml:space="preserve">אני יודע שאתה לא משועמם באותו יום... </t>
  </si>
  <si>
    <t xml:space="preserve">אם אתה לא מקבל מה שאתה רוצה, אתה ס ... </t>
  </si>
  <si>
    <t xml:space="preserve">אנו להפנות אל פנים את הקור, הצינה ... </t>
  </si>
  <si>
    <t xml:space="preserve">האם זה מתוק להתקיים רק במוחו או ל ... </t>
  </si>
  <si>
    <t xml:space="preserve">החדשות הטובות הן כי הילד שלך יש ר ... </t>
  </si>
  <si>
    <t xml:space="preserve">האם זה חמש שנים? שש? זה נראה כמו חי... </t>
  </si>
  <si>
    <t xml:space="preserve">אנשים תתכוננו, יש רכבת הקרובים. א ... </t>
  </si>
  <si>
    <t xml:space="preserve">מאת בוחן את הקירור של פיצה חומרת  ... </t>
  </si>
  <si>
    <t xml:space="preserve">אני לומד בערך עשרים מילים באיטלק ... </t>
  </si>
  <si>
    <t xml:space="preserve">משכתי את השמיכה מעל הראש שלי וניס... </t>
  </si>
  <si>
    <t xml:space="preserve">יש לה חיוך, נראה לי, מזכיר לי את זי... </t>
  </si>
  <si>
    <t xml:space="preserve">אבל שני הגברים היו לא בודדה בכלל. ... </t>
  </si>
  <si>
    <t xml:space="preserve">כאשר בוחנים את המשמעות התרבותית  ... </t>
  </si>
  <si>
    <t xml:space="preserve">סן פרנסיסקו בשנות השישים באמצע ה ... </t>
  </si>
  <si>
    <t xml:space="preserve">קיד, טסתי מקצה אחד של גלקסיה זו על... </t>
  </si>
  <si>
    <t xml:space="preserve">אנחנו מכירים אחד את השני שנים רבו... </t>
  </si>
  <si>
    <t xml:space="preserve">נהרות רבים לחצות אבל אני לא מצליח... </t>
  </si>
  <si>
    <t xml:space="preserve">אני דוחה את התשובות: במקום זאת, בח... </t>
  </si>
  <si>
    <t xml:space="preserve">האם זה באמת הכרחי לשלוח דואל זה? ה... </t>
  </si>
  <si>
    <t xml:space="preserve">אם אתם באמת רוצים לשמוע על זה, הדב... </t>
  </si>
  <si>
    <t xml:space="preserve">ילדים חכמים מעטים יכולים לתת את ת... </t>
  </si>
  <si>
    <t xml:space="preserve">התחלנו להכיר בהם אובססיה מוזרה. א... </t>
  </si>
  <si>
    <t xml:space="preserve">אוצרות היקר ביותר שיש לנו בחיים ה... </t>
  </si>
  <si>
    <t xml:space="preserve">עם בואה של דין מוריארטי התחיל את  ... </t>
  </si>
  <si>
    <t xml:space="preserve">שלום הבוקר עם זה מביא. השמש צער לא... </t>
  </si>
  <si>
    <t xml:space="preserve">יש משהו שאתה בעצמך לא יודע. משהו ש... </t>
  </si>
  <si>
    <t xml:space="preserve">היתה לי עבודה, היתה לי ילדה. היה ל ... </t>
  </si>
  <si>
    <t xml:space="preserve">אני אומר את זה כמו שזה. מתרגלים לז... </t>
  </si>
  <si>
    <t xml:space="preserve">רוב המילים שיר פופולרי יש שני חלק... </t>
  </si>
  <si>
    <t xml:space="preserve">יש לי להפסיק שלוש עבודות פוטר כל  ... </t>
  </si>
  <si>
    <t xml:space="preserve">זה מאוד ליתרון של אמריקה כי היא א ... </t>
  </si>
  <si>
    <t xml:space="preserve">כן, אתה פשוט לקחת מכירות לנשף כי א... </t>
  </si>
  <si>
    <t xml:space="preserve">כאשר אני באמת לדאוג משהו, אני לא ס... </t>
  </si>
  <si>
    <t xml:space="preserve">אחד אמר המשיב לנשים - הרבה משחקים ... </t>
  </si>
  <si>
    <t xml:space="preserve">בשביל זה לא מספיק כדי להיות ראש ט ... </t>
  </si>
  <si>
    <t xml:space="preserve">כל הזמן הוא כל הזמן. זה לא משנה. זה... </t>
  </si>
  <si>
    <t xml:space="preserve">אתה נמצא גן העדן באמריקה. היה לך ע... </t>
  </si>
  <si>
    <t xml:space="preserve">הקזינו, את הכלל הבסיסי הוא לשמור  ... </t>
  </si>
  <si>
    <t xml:space="preserve">יקירי, אתה חייב להיות בעמידה על מ ... </t>
  </si>
  <si>
    <t xml:space="preserve">נוח, מאלט? נראה בעצב אירוני שזה תי... </t>
  </si>
  <si>
    <t xml:space="preserve">כשהייתי בגילך, הטלוויזיה נקראה ס ... </t>
  </si>
  <si>
    <t xml:space="preserve">איגוד הרובאים הלאומי אומר כי, רוב... </t>
  </si>
  <si>
    <t xml:space="preserve">הדרך האולטימטיבית להלחין היא להי... </t>
  </si>
  <si>
    <t xml:space="preserve">יש שני סוגים של סיבים בשרירים, של ... </t>
  </si>
  <si>
    <t xml:space="preserve">חשבתי טיפוס של השטן היה לתקן את כ ... </t>
  </si>
  <si>
    <t xml:space="preserve">תחרויות אלה סיפקו הזדמנויות רבות... </t>
  </si>
  <si>
    <t xml:space="preserve">מאז כל פיסת חומר ביקום הוא בדרך כ ... </t>
  </si>
  <si>
    <t xml:space="preserve">אבל פתאום, אני חושב זה היה עבור אל... </t>
  </si>
  <si>
    <t xml:space="preserve">האם אני באמת נראה כמו מישהו עם תו ... </t>
  </si>
  <si>
    <t xml:space="preserve">הרחובות נוקו על ידי רוכב האופניי ... </t>
  </si>
  <si>
    <t xml:space="preserve">שלב את דלת הכניסה כמו רוח לתוך הע ... </t>
  </si>
  <si>
    <t xml:space="preserve">טייס קרב עבור צי הוא נלחם קצר, התפ... </t>
  </si>
  <si>
    <t xml:space="preserve">תמונות של ריקוד שבו האור נשבר לי  ... </t>
  </si>
  <si>
    <t xml:space="preserve">חבר שלי, אני אהיה הפדגוגית, ואומר ... </t>
  </si>
  <si>
    <t xml:space="preserve">יש לו שני יתרון יום ב לך, וזה יותר ... </t>
  </si>
  <si>
    <t xml:space="preserve">בניגוד ארבעת החושים האחרים הממוק... </t>
  </si>
  <si>
    <t xml:space="preserve">בכל פעם שאתה רואה את הנפש, את התוד... </t>
  </si>
  <si>
    <t xml:space="preserve">אם אתם מקבלים יותר מדי ברירות, אם ... </t>
  </si>
  <si>
    <t xml:space="preserve">סיכוי סיכוי לבד יש מסר עבורנו. כי ... </t>
  </si>
  <si>
    <t xml:space="preserve">אם אני קורט לך עם זה כי הזמן הוא ג ... </t>
  </si>
  <si>
    <t xml:space="preserve">התייעץ עם כמחנך שעזרו לו לנתח את  ... </t>
  </si>
  <si>
    <t xml:space="preserve">דבר אחד למדתי בשבע השנים האחרונו ... </t>
  </si>
  <si>
    <t xml:space="preserve">אני לא מאמין ורדים צבוע או דימום  ... </t>
  </si>
  <si>
    <t xml:space="preserve">מחשב צריך מנהל לנהל את פעילותה, ב ... </t>
  </si>
  <si>
    <t xml:space="preserve">אני זוכר כאשר היינו יושבים בחצר ה... </t>
  </si>
  <si>
    <t xml:space="preserve">מאז שהייתי ילד, יש אנשים חשבו אות ... </t>
  </si>
  <si>
    <t xml:space="preserve">אני עדיין רואה דברים שהם לא כאן. א... </t>
  </si>
  <si>
    <t xml:space="preserve">החיים הם לא סבל, זה פשוט כי אתה תס ... </t>
  </si>
  <si>
    <t xml:space="preserve">כולנו מכירים אנשים בהירים מאוד א ... </t>
  </si>
  <si>
    <t xml:space="preserve">אם הם משתמשים בתואר או לא, יש מילי... </t>
  </si>
  <si>
    <t xml:space="preserve">הרעיון של מר העכבר הועברה במשך הד... </t>
  </si>
  <si>
    <t xml:space="preserve">אז ולבי יוצא אליהם. בהשאלה. לעולם ... </t>
  </si>
  <si>
    <t xml:space="preserve">פסיקים ותקופות תמיד ללכת בתוך מר ... </t>
  </si>
  <si>
    <t xml:space="preserve">שמי טורקיה. שם מצחיק לאנגלי, אני י... </t>
  </si>
  <si>
    <t xml:space="preserve">הפתולוגיה של קביעת המועד התאריך  ... </t>
  </si>
  <si>
    <t xml:space="preserve">קבל את זה באסטר ישר - אני לא כאן כד... </t>
  </si>
  <si>
    <t xml:space="preserve">הרבה אנשים, במיוחד זה בחור אחד הפ ... </t>
  </si>
  <si>
    <t xml:space="preserve">זה שיש את האפשרות של חלום שהתגשם, ... </t>
  </si>
  <si>
    <t xml:space="preserve">חם מים מגדילה את הלחות של תוכן סע ... </t>
  </si>
  <si>
    <t xml:space="preserve">אם אתה עובד בחוץ מול המראה ומתבונ... </t>
  </si>
  <si>
    <t xml:space="preserve">שלושה שינויים המתרחשים בזמן מבנה... </t>
  </si>
  <si>
    <t xml:space="preserve">הפופולריות חלקית בלבד על האטרקטי... </t>
  </si>
  <si>
    <t xml:space="preserve">אני יודע מה להחריף פירושו. אין מי ... </t>
  </si>
  <si>
    <t xml:space="preserve">עובדות יכולה להיחשב אובייקטיבי א... </t>
  </si>
  <si>
    <t xml:space="preserve">נחלת הכלל יש תמיד רוכב אופניים אל... </t>
  </si>
  <si>
    <t xml:space="preserve">ובכן, זה פשוט כל כך קורה, זה מאוד ה... </t>
  </si>
  <si>
    <t xml:space="preserve">זה היה לילה נהדר, מסוג החוויות לי ... </t>
  </si>
  <si>
    <t xml:space="preserve">אינדונזיה היא מדינה של איים - יות ... </t>
  </si>
  <si>
    <t xml:space="preserve">אנחנו יושבים בשקט ולראות את העול ... </t>
  </si>
  <si>
    <t xml:space="preserve">הילד לא בחירה אמיתית, יש לו? האינט... </t>
  </si>
  <si>
    <t xml:space="preserve">כאילו כי זעם עיוור כיבסה לי לנקות... </t>
  </si>
  <si>
    <t xml:space="preserve">תארו לעצמכם גיליון המכריע של הני ... </t>
  </si>
  <si>
    <t xml:space="preserve">אז מה זה בשבילך? אתה צריך לרוץ החו... </t>
  </si>
  <si>
    <t xml:space="preserve">תראה, אתה צריך להודות בפני עצמך כ ... </t>
  </si>
  <si>
    <t xml:space="preserve">למי יש הכספת מלא כסף שש דרכונים א ... </t>
  </si>
  <si>
    <t xml:space="preserve">לפעמים יש עגלה. איך עושה נהגים רב ... </t>
  </si>
  <si>
    <t xml:space="preserve">ובכל זאת ביום בהיר אחד, בהתקף של א... </t>
  </si>
  <si>
    <t xml:space="preserve">מילט, בעיתוי מצוין של סופר קומדיה... </t>
  </si>
  <si>
    <t xml:space="preserve">ופתאום היה לי את הרושם כי הייתי נ ... </t>
  </si>
  <si>
    <t xml:space="preserve">מה? סנונית נושאת קוקוס? זה לא שאלה... </t>
  </si>
  <si>
    <t xml:space="preserve">כמה טייסים כמו ההתרגשות של המשימ ... </t>
  </si>
  <si>
    <t xml:space="preserve">עכשיו אתה יכול לשאול את עצמך, אם ע... </t>
  </si>
  <si>
    <t xml:space="preserve">רצוני הצצתי לעבר הים - ושום דבר לא... </t>
  </si>
  <si>
    <t xml:space="preserve">נתונים הוא מעצם הגדרתו קל להעתיק.... </t>
  </si>
  <si>
    <t xml:space="preserve">פריסות מקלדת אחרים שנוצרו מאז, וח... </t>
  </si>
  <si>
    <t xml:space="preserve">אנחנו מסודרים תרבות גלובלית שבה  ... </t>
  </si>
  <si>
    <t xml:space="preserve">הזמן חיכיתי נראתה אינסופית, ואני ... </t>
  </si>
  <si>
    <t xml:space="preserve">יש לך לתהות: איך המכונות יודע מה ט... </t>
  </si>
  <si>
    <t xml:space="preserve">בהתחלה הם ניסו לשמור על מציאת שקט... </t>
  </si>
  <si>
    <t xml:space="preserve">האלטרנטיבה לנסוע מוגזמת - הפרישה ... </t>
  </si>
  <si>
    <t xml:space="preserve">יש לה עיניים של השמיים כאילו הם ח ... </t>
  </si>
  <si>
    <t xml:space="preserve">אני צוחק כל הרעיון של מר העכבר וא ... </t>
  </si>
  <si>
    <t xml:space="preserve">אם יש דבר אחד את ההיסטוריה של האב ... </t>
  </si>
  <si>
    <t xml:space="preserve">האם זה החיים האמיתיים? האם זו רק פ... </t>
  </si>
  <si>
    <t xml:space="preserve">אני רקדנית אבוד, אבל זה נראה כאיל ... </t>
  </si>
  <si>
    <t xml:space="preserve">מה צריך נקמה היה מהיר הפך את כל המ... </t>
  </si>
  <si>
    <t xml:space="preserve">זה לא אומר הרבה כדי להיות מסוגל ל ... </t>
  </si>
  <si>
    <t xml:space="preserve">על מכונת כתיבה ידנית, השביתה את ה ... </t>
  </si>
  <si>
    <t xml:space="preserve">היה לי הרושם של לנטישה על ידי כול ... </t>
  </si>
  <si>
    <t xml:space="preserve">הייתי הליכה במשך שעות, כרגיל, איב ... </t>
  </si>
  <si>
    <t xml:space="preserve">כלל אחד חיוני: לוודא את הבדיחה הו ... </t>
  </si>
  <si>
    <t xml:space="preserve">אולי מה שאני חושב חיטה טעים טעם ט ... </t>
  </si>
  <si>
    <t xml:space="preserve">עכשיו ענית לגרום לך מחשבה זה מה ש ... </t>
  </si>
  <si>
    <t xml:space="preserve">לאורך הקריירה האקדמית שלי, נתתי כ... </t>
  </si>
  <si>
    <t xml:space="preserve">היה לי, כי הוא אלכס, ושלושה שלי, כי... </t>
  </si>
  <si>
    <t xml:space="preserve">אפילו הכי הכיסא לא נועד לפצות על  ... </t>
  </si>
  <si>
    <t xml:space="preserve">סופרמרקט המעברים הם המקום המושלם... </t>
  </si>
  <si>
    <t xml:space="preserve">כולם אמרו שאני טיפש כדי לבנות ארמ... </t>
  </si>
  <si>
    <t xml:space="preserve">הומור האיכות לא רק לספק אחד להקיא... </t>
  </si>
  <si>
    <t xml:space="preserve">רעדתי כמו עלה, אז בלי לחשוב אני וה... </t>
  </si>
  <si>
    <t xml:space="preserve">כאשר בטי בילי נרדם, הוא הלך אל המט... </t>
  </si>
  <si>
    <t xml:space="preserve">אני התרשם עמוקות. קירק, אני מתכוו ... </t>
  </si>
  <si>
    <t xml:space="preserve">האם אתה מריח את זה? נפלם, בן. שום ד ... </t>
  </si>
  <si>
    <t xml:space="preserve">פירמידה הפוכה ענקית פלדה מאוזן ל ... </t>
  </si>
  <si>
    <t xml:space="preserve">אף אדם אינו אי, כולו של עצמה; כל אד... </t>
  </si>
  <si>
    <t xml:space="preserve">שפה היא אחד המפתחות אדם. הוא מאפש ... </t>
  </si>
  <si>
    <t xml:space="preserve">פרסום יש את האנשים האלה רודפים אח... </t>
  </si>
  <si>
    <t xml:space="preserve">שטח גדול. באמת גדול. אתה פשוט לא ת ... </t>
  </si>
  <si>
    <t xml:space="preserve">לעתים קרובות, אנו מניחים כי מצב מ ... </t>
  </si>
  <si>
    <t xml:space="preserve">ערב טוב, לונדון. הרשה לי הראשון מת... </t>
  </si>
  <si>
    <t xml:space="preserve">הרשה לי הראשון מתנצלים על הפרעה ז... </t>
  </si>
  <si>
    <t xml:space="preserve">באותו יום, ללא סיבה מיוחדת, החלטת ... </t>
  </si>
  <si>
    <t xml:space="preserve">המסר היחיד שקיבלתי היה מהחברה המ ... </t>
  </si>
  <si>
    <t xml:space="preserve">היצירה מסתיימת בדרום גאורגיה, בק ... </t>
  </si>
  <si>
    <t xml:space="preserve">דין הוא הבחור המושלם הכביש כי הוא... </t>
  </si>
  <si>
    <t xml:space="preserve">בשנת 1966, אנדי דיפרן ברח מהכלא תקו ... </t>
  </si>
  <si>
    <t xml:space="preserve">ייתכן כי כבר היה לי קצת תחושה של ה... </t>
  </si>
  <si>
    <t xml:space="preserve">זוהי תקופה של מלחמת אזרחים. חלליו... </t>
  </si>
  <si>
    <t xml:space="preserve">פאדרה, אלה דקויות! אנחנו לא עוסקי ... </t>
  </si>
  <si>
    <t xml:space="preserve">הטיפול של אטומים עם אלקטרונים אח ... </t>
  </si>
  <si>
    <t xml:space="preserve">כי הם בתחתית הסולם, מהווים יעד בט ... </t>
  </si>
  <si>
    <t xml:space="preserve">היה לי חלום. היה העולם שלנו, והעול... </t>
  </si>
  <si>
    <t xml:space="preserve">זה של טומי. הוא אומר לאנשים שהוא נ... </t>
  </si>
  <si>
    <t xml:space="preserve">המוח יכול להיות כלי. אבל כאשר אתה ... </t>
  </si>
  <si>
    <t xml:space="preserve">יש טריק ללמוד להקליד מהר יותר. כי ... </t>
  </si>
  <si>
    <t xml:space="preserve">ההתפכחות היא המתנה הגדולה ביותר  ... </t>
  </si>
  <si>
    <t xml:space="preserve">מקהלה היא גבוהה הצבע של האנרגיה ש... </t>
  </si>
  <si>
    <t xml:space="preserve">בזמן בריטניה בפני לצלול לתוך תוה ... </t>
  </si>
  <si>
    <t xml:space="preserve">מפתוח טקסט במהירות חשוב, אבל חשוב... </t>
  </si>
  <si>
    <t xml:space="preserve">כל החיים שלי היו במסלול צפוי נשלט... </t>
  </si>
  <si>
    <t xml:space="preserve">אתה יכול לחנוק תריסר חמורים על זה... </t>
  </si>
  <si>
    <t xml:space="preserve">בכמה דרכים צריך אדם ללכת במורד לפ... </t>
  </si>
  <si>
    <t xml:space="preserve">לפני זמן רב, הייתי בבורמה, החברים ... </t>
  </si>
  <si>
    <t xml:space="preserve">אתה יודע למה הם קוראים לו פרנקי א ... </t>
  </si>
  <si>
    <t xml:space="preserve">שלישית, עם זאת, המלחמות האלה כעת י... </t>
  </si>
  <si>
    <t xml:space="preserve">אבל, איך יכול להתפלל אשר דיברתי כ ... </t>
  </si>
  <si>
    <t xml:space="preserve">הבעיה היא שאנחנו עכשיו הפנים כי ז... </t>
  </si>
  <si>
    <t xml:space="preserve">אתה יודע מה שהם מכנים רבע כתשן עם ... </t>
  </si>
  <si>
    <t xml:space="preserve">התברר כי מתוק מדבר, ספורט קעקוע ה ... </t>
  </si>
  <si>
    <t xml:space="preserve">ראשית, את שכבת הבצק של אופה הלחם,  ... </t>
  </si>
  <si>
    <t xml:space="preserve">הקמיצה שלך היא הקשה ביותר של כל ה ... </t>
  </si>
  <si>
    <t xml:space="preserve">הם קיבלו סימן - חזקה, סימן צלול - כ ... </t>
  </si>
  <si>
    <t xml:space="preserve">מתקתק ברגעים שמרכיבים יום משעמם, ... </t>
  </si>
  <si>
    <t xml:space="preserve">מדים מיוחדות, כגון בלבוש הנזירה ל... </t>
  </si>
  <si>
    <t xml:space="preserve">עכשיו אתה בא אלי ואתה אומר, דון קו... </t>
  </si>
  <si>
    <t xml:space="preserve">אתה לא צריך לקחת את זה כל עוד אדונ... </t>
  </si>
  <si>
    <t xml:space="preserve">הכלב שלי נובח קצת. תמונה מנטלית א ... </t>
  </si>
  <si>
    <t xml:space="preserve">להיות מסוגל לעזוב דברים לא עובדי ... </t>
  </si>
  <si>
    <t xml:space="preserve">במהלך הקרב, רבל מרגלים הצליח לגנו... </t>
  </si>
  <si>
    <t xml:space="preserve">תחרויות הקלדה בתנאי מבחן נוסף של ... </t>
  </si>
  <si>
    <t xml:space="preserve">ואתה יודע את זה הגיע הזמן ללכת, דר... </t>
  </si>
  <si>
    <t xml:space="preserve">לפצל את הזוגות הנפוצות ביותר של א... </t>
  </si>
  <si>
    <t xml:space="preserve">כן, העיתונים היו בסדר: השלג היה בכ... </t>
  </si>
  <si>
    <t xml:space="preserve">מאפיין חיוני במיתולוגיה של גיבור... </t>
  </si>
  <si>
    <t xml:space="preserve">את מכונת הכתיבה היתה בעיה, אף. נסו... </t>
  </si>
  <si>
    <t xml:space="preserve">איזה טעם יש גמול אם הוא לא סביב לה... </t>
  </si>
  <si>
    <t xml:space="preserve">כמו ציור, רוב התוכנות מיועד לקהל  ... </t>
  </si>
  <si>
    <t xml:space="preserve">מטרתו העיקרית שלך צריכה להיות לג ... </t>
  </si>
  <si>
    <t xml:space="preserve">המלך, אה? נחמד מאוד. וגם איך הגעת ז... </t>
  </si>
  <si>
    <t xml:space="preserve">היום עלה עגום צינה, קיר נע של אפור... </t>
  </si>
  <si>
    <t xml:space="preserve">ישנם שני מקומות על כדור הארץ לשמש... </t>
  </si>
  <si>
    <t xml:space="preserve">לרוץ לחדר השינה, במזוודה בצד שמאל... </t>
  </si>
  <si>
    <t xml:space="preserve">תקשיב, משקר נשים זרות בבריכות 'חר ... </t>
  </si>
  <si>
    <t xml:space="preserve">המשטח הפנימי של הקיר נוגע קרום הת... </t>
  </si>
  <si>
    <t xml:space="preserve">הוא הצליח לפתוח את דלת הארון עם ה ... </t>
  </si>
  <si>
    <t xml:space="preserve">לפני שנים רבות, אלכימאי ערבי מפור... </t>
  </si>
  <si>
    <t xml:space="preserve">תארו לעצמכם שוקל אם כמו שני תנועת... </t>
  </si>
  <si>
    <t xml:space="preserve">ווילקינסון קאונטי היה הנמען של א ... </t>
  </si>
  <si>
    <t xml:space="preserve">כי שרד אתגרים משמעותיים מוקדם בה ... </t>
  </si>
  <si>
    <t xml:space="preserve">תמיד תהיתי על העסק הזה מעיל. כאשר ... </t>
  </si>
  <si>
    <t xml:space="preserve">צרפתי פריזאי שונה צרפתית וגרמנית... </t>
  </si>
  <si>
    <t xml:space="preserve">הבנות שאני הכי אוהב הם אלה שאני ל ... </t>
  </si>
  <si>
    <t xml:space="preserve">ברוך הוא, אשר בשם הצדקה ורצון טוב,... </t>
  </si>
  <si>
    <t xml:space="preserve">כי כל חיות השנה עבדו כמו עבדים. אב... </t>
  </si>
  <si>
    <t xml:space="preserve">במאי 1980, פידל קסטרו פתח את נמל מרי... </t>
  </si>
  <si>
    <t xml:space="preserve">קרוואנים היו להיות פשטו בצפון יע ... </t>
  </si>
  <si>
    <t xml:space="preserve">המתחיל כותב רק עשרים חתיכות. המקצ... </t>
  </si>
  <si>
    <t xml:space="preserve">התוצאה היא הופעתם של כמה מה להתקש... </t>
  </si>
  <si>
    <t xml:space="preserve">טווסים הם לא רוקדים אז זה לא יהיה ... </t>
  </si>
  <si>
    <t xml:space="preserve">הו האושר! בליס גן עדן! אוי, זה היה  ... </t>
  </si>
  <si>
    <t xml:space="preserve">נרדף על ידי סוכני האימפריה של אפל... </t>
  </si>
  <si>
    <t xml:space="preserve">האלטרנטיבה לנסוע מוגזמת כרוכה הע... </t>
  </si>
  <si>
    <t xml:space="preserve">מעלינו אלבטרוס נתקע על תנועה באו ... </t>
  </si>
  <si>
    <t xml:space="preserve">של עובדים במקום עובדים במהלך לשי ... </t>
  </si>
  <si>
    <t xml:space="preserve">גיאומטריה יוצא מן תפיסות מסוימות... </t>
  </si>
  <si>
    <t xml:space="preserve">במשפטי מכשפות, זה היה כמעט בלתי א ... </t>
  </si>
  <si>
    <t xml:space="preserve">בכל אופן, כמו שאמרתי, חסילונים הו ... </t>
  </si>
  <si>
    <t xml:space="preserve">אז אני סנטימטרים ממנה. המגרה חלק  ... </t>
  </si>
  <si>
    <t xml:space="preserve">תוך זמן קצר, ואז המשיך קרטר להרוג ... </t>
  </si>
  <si>
    <t xml:space="preserve">אם אתה סטודנט, המזכירה, מנהל המשר ... </t>
  </si>
  <si>
    <t xml:space="preserve">מעולה. הוא נועז, תוקפני, היוצא, צע ... </t>
  </si>
  <si>
    <t xml:space="preserve">, היום אתם אנשים לא עוד רימות. היו ... </t>
  </si>
  <si>
    <t xml:space="preserve">וובסטר מגדיר המודיעין כמו, את היכ... </t>
  </si>
  <si>
    <t xml:space="preserve">היי, וברוכים הבאים בעתיד. קליפור ... </t>
  </si>
  <si>
    <t xml:space="preserve">לקראת שנת 1970, כי ארצות הברית כבר ז... </t>
  </si>
  <si>
    <t xml:space="preserve">קח הפסקה. ברפיון ידיים שלך בפרקי  ... </t>
  </si>
  <si>
    <t xml:space="preserve">המזרח היה כמעט המצאה אירופית, היה... </t>
  </si>
  <si>
    <t xml:space="preserve">בשנת 1972, הגיע לשיא תפוקת הנפט המק ... </t>
  </si>
  <si>
    <t xml:space="preserve">אני מרגיש את הסגירה חום, להרגיש א ... </t>
  </si>
  <si>
    <t xml:space="preserve">הגיע הזמן עבור אדם לזרוע את הזרע  ... </t>
  </si>
  <si>
    <t xml:space="preserve">והיום, גברת החירות נמצאת תחת מתקפ... </t>
  </si>
  <si>
    <t xml:space="preserve">חשבתי שאולי הייתי רצה לסיים את הע... </t>
  </si>
  <si>
    <t xml:space="preserve">שערה מזכיר לי מקום בטוח שבו חם כי ... </t>
  </si>
  <si>
    <t xml:space="preserve">הכימיה של האלמנט נקבע על ידי האופ... </t>
  </si>
  <si>
    <t xml:space="preserve">אבל שמך כי הוא האויב שלי. הינך עצמ... </t>
  </si>
  <si>
    <t xml:space="preserve">האיש הזה כאן, אמרה מק 'גינס, והצבי ... </t>
  </si>
  <si>
    <t xml:space="preserve">נוכל להתחיל לשאול למה את התמונה ג... </t>
  </si>
  <si>
    <t xml:space="preserve">האנשים היחידים בשבילי הם אלה משו ... </t>
  </si>
  <si>
    <t xml:space="preserve">כאשר אנו שלף לתוך הלילה בחורף שלג... </t>
  </si>
  <si>
    <t xml:space="preserve">סימני שאלה ועל סימני קריאה ללכת ב... </t>
  </si>
  <si>
    <t xml:space="preserve">בשנת 1873 &amp; סוג הראשון הפך להיות מיו... </t>
  </si>
  <si>
    <t xml:space="preserve">ואם במקרה אדם ישר כמוך צריך אויבי... </t>
  </si>
  <si>
    <t xml:space="preserve">בגלל כישורי צופיות שלהם ורגישות  ... </t>
  </si>
  <si>
    <t xml:space="preserve">זה שטוף שמש, יום ב כדי לקבל אותם ה ... </t>
  </si>
  <si>
    <t xml:space="preserve">הקפד לאבטח את הדלת כשאני נעלם. יש ... </t>
  </si>
  <si>
    <t xml:space="preserve">הראיות בתולדות תקן של לעומת דבוז ... </t>
  </si>
  <si>
    <t xml:space="preserve">מי להתקדם לאט לאט רק יכול להתקדם  ... </t>
  </si>
  <si>
    <t xml:space="preserve">תארו לעצמכם מילים כמו אם כמו שני  ... </t>
  </si>
  <si>
    <t xml:space="preserve">אם אתה משתמש במחשב, המחשב הנייד, א... </t>
  </si>
  <si>
    <t xml:space="preserve">תחת הכותרת הקלדה נהדרת, ניו יורק  ... </t>
  </si>
  <si>
    <t xml:space="preserve">הבעיה היא, וילי, זה צ 'ארלס עצמך אי... </t>
  </si>
  <si>
    <t xml:space="preserve">דרך אימונים אינטנסיביים ומניפול ... </t>
  </si>
  <si>
    <t xml:space="preserve">עדיין האינטרנט של המחשבה אין קמט ... </t>
  </si>
  <si>
    <t xml:space="preserve">פריסות מקלדת אחרים שנוצרו מאז, אב... </t>
  </si>
  <si>
    <t xml:space="preserve">שני משקי בית, שניהם כאחד בכבוד (בו... </t>
  </si>
  <si>
    <t xml:space="preserve">אדם אינטליגנטי הוא מסוגל לזהות ב ... </t>
  </si>
  <si>
    <t xml:space="preserve">פעמיים, פעמיים, עמל צרות; אש לשרוף... </t>
  </si>
  <si>
    <t xml:space="preserve">המצנח אשפה היה רעיון נפלא! איזה ר ... </t>
  </si>
  <si>
    <t xml:space="preserve">במהלך העשור האחרון, ראינו צמיחה כ... </t>
  </si>
  <si>
    <t xml:space="preserve">על פי הסיפור העממי, המקלדת הומצא  ... </t>
  </si>
  <si>
    <t xml:space="preserve">העולם של הקלדת השתנה. בשנות ה -1970, ... </t>
  </si>
  <si>
    <t xml:space="preserve">מאז הנינג 'ה זה להיות יותר מתוק שב... </t>
  </si>
  <si>
    <t xml:space="preserve">ג 'יי עצמו קיבל קידום אל המפקח על  ... </t>
  </si>
  <si>
    <t xml:space="preserve">ראיתי דברים שאתם האנשים לא הייתי ... </t>
  </si>
  <si>
    <t xml:space="preserve">כל מכונות הכתיבה מותאמים סוג 6 קו ... </t>
  </si>
  <si>
    <t xml:space="preserve">Yuval (yuvalsaricov) </t>
  </si>
  <si>
    <t xml:space="preserve">omer (omerweil) </t>
  </si>
  <si>
    <t xml:space="preserve">Shy (shy71) </t>
  </si>
  <si>
    <t xml:space="preserve">Almog (almog110033) </t>
  </si>
  <si>
    <t xml:space="preserve">איתי (etay5621) </t>
  </si>
  <si>
    <t xml:space="preserve">Amit (adeon6) </t>
  </si>
  <si>
    <t xml:space="preserve">Urin (crazzywak) </t>
  </si>
  <si>
    <t xml:space="preserve">amit (amityo) </t>
  </si>
  <si>
    <t xml:space="preserve">alon (0hatilon0) </t>
  </si>
  <si>
    <t xml:space="preserve">Nir (infernoboy) </t>
  </si>
  <si>
    <t xml:space="preserve">Ziv (zivyat) </t>
  </si>
  <si>
    <t xml:space="preserve">dddd (1david1) </t>
  </si>
  <si>
    <t xml:space="preserve">FUCK GAZA (jojoff) </t>
  </si>
  <si>
    <t xml:space="preserve">Yami (yamilahat) </t>
  </si>
  <si>
    <t xml:space="preserve">oria (oriaye) </t>
  </si>
  <si>
    <t xml:space="preserve">hadar (hadar759) </t>
  </si>
  <si>
    <t xml:space="preserve">Dolev (sylarxd) </t>
  </si>
  <si>
    <t xml:space="preserve">Silent Killer (ebichu_chan) </t>
  </si>
  <si>
    <t xml:space="preserve">JOKHML (jokhml1) </t>
  </si>
  <si>
    <t xml:space="preserve">Max (maxwhitehat) </t>
  </si>
  <si>
    <t xml:space="preserve">Izzy (blade5468) </t>
  </si>
  <si>
    <t xml:space="preserve">david (davidtra) </t>
  </si>
  <si>
    <t xml:space="preserve">ori (itzhak) </t>
  </si>
  <si>
    <t xml:space="preserve">Gal (galdude) </t>
  </si>
  <si>
    <t xml:space="preserve">Barak (barakno) </t>
  </si>
  <si>
    <t xml:space="preserve">Omer (omerb) </t>
  </si>
  <si>
    <t xml:space="preserve">Ariel (fright) </t>
  </si>
  <si>
    <t xml:space="preserve">Gal (wish6) </t>
  </si>
  <si>
    <t xml:space="preserve">buza (buzaglo) </t>
  </si>
  <si>
    <t xml:space="preserve">Bar (barzeus) </t>
  </si>
  <si>
    <t xml:space="preserve">Dudu (duduedri96) </t>
  </si>
  <si>
    <t xml:space="preserve">Uri (uriskatz) </t>
  </si>
  <si>
    <t xml:space="preserve">Bip901 (bip901) </t>
  </si>
  <si>
    <t xml:space="preserve">brit (brittanylovexo) </t>
  </si>
  <si>
    <t xml:space="preserve">יובל (yuval21104) </t>
  </si>
  <si>
    <t xml:space="preserve">Omri (omriysh) </t>
  </si>
  <si>
    <t xml:space="preserve">equations (equationslayer12) </t>
  </si>
  <si>
    <t xml:space="preserve">Liran (liranbri) </t>
  </si>
  <si>
    <t xml:space="preserve">Nadav (hazzathor) </t>
  </si>
  <si>
    <t xml:space="preserve">Bar (shadowmoor) </t>
  </si>
  <si>
    <t xml:space="preserve">Adi (adiron) </t>
  </si>
  <si>
    <t xml:space="preserve">Mattan (yup8) </t>
  </si>
  <si>
    <t xml:space="preserve">Shayke (sayake) </t>
  </si>
  <si>
    <t xml:space="preserve">Aviram (adsherun) </t>
  </si>
  <si>
    <t xml:space="preserve">カジュアル (kajuaru) </t>
  </si>
  <si>
    <t xml:space="preserve">hela (helabwr) </t>
  </si>
  <si>
    <t xml:space="preserve">Yoni (yoni) </t>
  </si>
  <si>
    <t xml:space="preserve">Jihed (ih1000) </t>
  </si>
  <si>
    <t xml:space="preserve">Sea (technocat_) </t>
  </si>
  <si>
    <t xml:space="preserve">Michael (cacti87) </t>
  </si>
  <si>
    <t xml:space="preserve">מה אומר אחשלי (i... </t>
  </si>
  <si>
    <t xml:space="preserve">Ofir (ofirgg) </t>
  </si>
  <si>
    <t xml:space="preserve">ScooZ (scoozeh) </t>
  </si>
  <si>
    <t xml:space="preserve">Zerith (zerith) </t>
  </si>
  <si>
    <t xml:space="preserve">Joseph (jomatae) </t>
  </si>
  <si>
    <t xml:space="preserve">Vall3y (y3llav) </t>
  </si>
  <si>
    <t xml:space="preserve">ori (haloaudia3) </t>
  </si>
  <si>
    <t xml:space="preserve">daniel (dualserv4) </t>
  </si>
  <si>
    <t xml:space="preserve">Roey (roeylalazar) </t>
  </si>
  <si>
    <t xml:space="preserve">Omer (omeradeon) </t>
  </si>
  <si>
    <t xml:space="preserve">God (theunseenghost) </t>
  </si>
  <si>
    <t xml:space="preserve">hadar (hadar) </t>
  </si>
  <si>
    <t xml:space="preserve">nya (honjou) </t>
  </si>
  <si>
    <t xml:space="preserve">Michael (furious1988) </t>
  </si>
  <si>
    <t xml:space="preserve">tstats[gad2443] (gad2443) </t>
  </si>
  <si>
    <t xml:space="preserve">Avi (avipel) </t>
  </si>
  <si>
    <t xml:space="preserve">Peleg (peleg) </t>
  </si>
  <si>
    <t xml:space="preserve">gal (gal22422) </t>
  </si>
  <si>
    <t xml:space="preserve">Oron (oron187) </t>
  </si>
  <si>
    <t xml:space="preserve">Omer (matoki) </t>
  </si>
  <si>
    <t xml:space="preserve">avi (originall) </t>
  </si>
  <si>
    <t xml:space="preserve">Itay (itayx) </t>
  </si>
  <si>
    <t xml:space="preserve">Zerith the Magnificent (zer... </t>
  </si>
  <si>
    <t xml:space="preserve">elad (eladser) </t>
  </si>
  <si>
    <t xml:space="preserve">oded (madoded) </t>
  </si>
  <si>
    <t xml:space="preserve">Nehoray (nehoray123) </t>
  </si>
  <si>
    <t xml:space="preserve">Yossef (yamar8) </t>
  </si>
  <si>
    <t xml:space="preserve">ziv (ziv03) </t>
  </si>
  <si>
    <t xml:space="preserve">stav (stavhagever) </t>
  </si>
  <si>
    <t xml:space="preserve">Omar (omarilayan27) </t>
  </si>
  <si>
    <t xml:space="preserve">Hatulim (shygoat) </t>
  </si>
  <si>
    <t xml:space="preserve">Amit (amit177) </t>
  </si>
  <si>
    <t xml:space="preserve">Sea (theglowingman) </t>
  </si>
  <si>
    <t xml:space="preserve">Guy (guyguyguy7890) </t>
  </si>
  <si>
    <t xml:space="preserve">ad (ed1kkk) </t>
  </si>
  <si>
    <t xml:space="preserve">Big (kennyken1) </t>
  </si>
  <si>
    <t xml:space="preserve">idiot (neshek) </t>
  </si>
  <si>
    <t xml:space="preserve">Shido (shido7_7) </t>
  </si>
  <si>
    <t xml:space="preserve">Rotem (rotemsela) </t>
  </si>
  <si>
    <t xml:space="preserve">MC (mcnugget57) </t>
  </si>
  <si>
    <t xml:space="preserve">Feedzy (zixtyw0w) </t>
  </si>
  <si>
    <t xml:space="preserve">John (worldw2) </t>
  </si>
  <si>
    <t xml:space="preserve">Matan (matanyad) </t>
  </si>
  <si>
    <t xml:space="preserve">f0rce (force2) </t>
  </si>
  <si>
    <t xml:space="preserve">ofir (yourmom3) </t>
  </si>
  <si>
    <t xml:space="preserve">Nflow (shlomix123) </t>
  </si>
  <si>
    <t xml:space="preserve">Alon (daycolor) </t>
  </si>
  <si>
    <t xml:space="preserve">Avi (avil) </t>
  </si>
  <si>
    <t xml:space="preserve">Omer (idda30) </t>
  </si>
  <si>
    <t xml:space="preserve">Fruct (fructbanana) </t>
  </si>
  <si>
    <t xml:space="preserve">MOMO (momo22) </t>
  </si>
  <si>
    <t xml:space="preserve">Eli (eliko20) </t>
  </si>
  <si>
    <t xml:space="preserve">Gabi (gabiibi222) </t>
  </si>
  <si>
    <t xml:space="preserve">Itay (itay5621) </t>
  </si>
  <si>
    <t xml:space="preserve">Eli (kindors) </t>
  </si>
  <si>
    <t xml:space="preserve">Alice (aurelium) </t>
  </si>
  <si>
    <t xml:space="preserve">Liran (liranm89) </t>
  </si>
  <si>
    <t xml:space="preserve">twikel (twikel) </t>
  </si>
  <si>
    <t xml:space="preserve">Command (commandmaster) </t>
  </si>
  <si>
    <t xml:space="preserve">Gerbilyaho (davidplaysil) </t>
  </si>
  <si>
    <t xml:space="preserve">Shahaf (shahaf) </t>
  </si>
  <si>
    <t xml:space="preserve">Jona (ravioli_cheesecake12) </t>
  </si>
  <si>
    <t xml:space="preserve">Ariel (ariking777) </t>
  </si>
  <si>
    <t xml:space="preserve">Michael (michael_frost) </t>
  </si>
  <si>
    <t xml:space="preserve">Yotam (shakenbake7000) </t>
  </si>
  <si>
    <t xml:space="preserve">TwoGether CC (twogethercc) </t>
  </si>
  <si>
    <t xml:space="preserve">Rivka (light25) </t>
  </si>
  <si>
    <t xml:space="preserve">I can type fast xd (harelori) </t>
  </si>
  <si>
    <t xml:space="preserve">dvir (dvirmaman) </t>
  </si>
  <si>
    <t xml:space="preserve">(roiii) </t>
  </si>
  <si>
    <t xml:space="preserve">Shlomo (ystwerski) </t>
  </si>
  <si>
    <t xml:space="preserve">MizManTheFryingP (mizuirono) </t>
  </si>
  <si>
    <t xml:space="preserve">Lior (evcent) </t>
  </si>
  <si>
    <t xml:space="preserve">Lev (levlarin) </t>
  </si>
  <si>
    <t xml:space="preserve">Noam (noamh) </t>
  </si>
  <si>
    <t xml:space="preserve">I don't know (l33tify) </t>
  </si>
  <si>
    <t xml:space="preserve">Neta (netsh) </t>
  </si>
  <si>
    <t xml:space="preserve">Roses are RoAzzzie (roazzz) </t>
  </si>
  <si>
    <t xml:space="preserve">ido (idoreznik) </t>
  </si>
  <si>
    <t xml:space="preserve">Amit (abbabon) </t>
  </si>
  <si>
    <t xml:space="preserve">Amit (amitooshacham) </t>
  </si>
  <si>
    <t xml:space="preserve">אדם (adam23) </t>
  </si>
  <si>
    <t xml:space="preserve">Itamar (itkeman) </t>
  </si>
  <si>
    <t xml:space="preserve">oranav (oranav) </t>
  </si>
  <si>
    <t xml:space="preserve">kig (jamersss) </t>
  </si>
  <si>
    <t xml:space="preserve">Chris (ws_chrism) </t>
  </si>
  <si>
    <t xml:space="preserve">Roee (themangoo) </t>
  </si>
  <si>
    <t xml:space="preserve">Tal (taldebby) </t>
  </si>
  <si>
    <t xml:space="preserve">Tesla Motors is Awesome! (i... </t>
  </si>
  <si>
    <t xml:space="preserve">shaked (5shaked5) </t>
  </si>
  <si>
    <t xml:space="preserve">Ben (benari) </t>
  </si>
  <si>
    <t xml:space="preserve">Matan (mataniss) </t>
  </si>
  <si>
    <t xml:space="preserve">Kedem (kedem) </t>
  </si>
  <si>
    <t xml:space="preserve">shaked (shakedro) </t>
  </si>
  <si>
    <t xml:space="preserve">eliran (lxrd_shinigami) </t>
  </si>
  <si>
    <t xml:space="preserve">Itai (itailitai) </t>
  </si>
  <si>
    <t xml:space="preserve">itamar (itashu) </t>
  </si>
  <si>
    <t xml:space="preserve">Daniel (docpoke) </t>
  </si>
  <si>
    <t xml:space="preserve">oof (peakk) </t>
  </si>
  <si>
    <t xml:space="preserve">Omer (omerator) </t>
  </si>
  <si>
    <t xml:space="preserve">Waffle (waffle1131) </t>
  </si>
  <si>
    <t xml:space="preserve">Osher (osherking) </t>
  </si>
  <si>
    <t>日付</t>
    <rPh sb="0" eb="2">
      <t>ヒヅケ</t>
    </rPh>
    <phoneticPr fontId="1"/>
  </si>
  <si>
    <t>ノーミス達成数</t>
    <rPh sb="4" eb="6">
      <t>タッセイ</t>
    </rPh>
    <rPh sb="6" eb="7">
      <t>カズ</t>
    </rPh>
    <phoneticPr fontId="1"/>
  </si>
  <si>
    <t>Acc</t>
    <phoneticPr fontId="1"/>
  </si>
  <si>
    <t>99-100%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</si>
</sst>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0.0%"/>
    <numFmt numFmtId="178" formatCode="0.0000_ "/>
    <numFmt numFmtId="179" formatCode="0.0000%"/>
    <numFmt numFmtId="180" formatCode="0.000_ "/>
    <numFmt numFmtId="181" formatCode="0.000_);[Red]\(0.000\)"/>
    <numFmt numFmtId="182" formatCode="0.00_);[Red]\(0.00\)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Batang"/>
      <family val="1"/>
      <charset val="129"/>
    </font>
    <font>
      <sz val="9"/>
      <name val="Batang"/>
      <family val="1"/>
      <charset val="128"/>
    </font>
    <font>
      <sz val="9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9"/>
      <color theme="1"/>
      <name val="ＭＳ 明朝"/>
      <family val="1"/>
      <charset val="128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1" applyFont="1"/>
    <xf numFmtId="176" fontId="3" fillId="0" borderId="0" xfId="1" applyNumberFormat="1" applyFont="1"/>
    <xf numFmtId="177" fontId="3" fillId="0" borderId="0" xfId="1" applyNumberFormat="1" applyFont="1"/>
    <xf numFmtId="14" fontId="3" fillId="0" borderId="0" xfId="1" applyNumberFormat="1" applyFont="1"/>
    <xf numFmtId="178" fontId="3" fillId="0" borderId="0" xfId="1" applyNumberFormat="1" applyFont="1"/>
    <xf numFmtId="10" fontId="3" fillId="0" borderId="0" xfId="1" applyNumberFormat="1" applyFont="1"/>
    <xf numFmtId="179" fontId="3" fillId="0" borderId="0" xfId="1" applyNumberFormat="1" applyFont="1"/>
    <xf numFmtId="0" fontId="5" fillId="0" borderId="0" xfId="1" applyFont="1"/>
    <xf numFmtId="0" fontId="6" fillId="0" borderId="0" xfId="1" quotePrefix="1" applyFont="1"/>
    <xf numFmtId="180" fontId="3" fillId="0" borderId="0" xfId="1" applyNumberFormat="1" applyFont="1"/>
    <xf numFmtId="0" fontId="3" fillId="0" borderId="0" xfId="1" quotePrefix="1" applyFont="1" applyAlignment="1">
      <alignment wrapText="1"/>
    </xf>
    <xf numFmtId="0" fontId="7" fillId="0" borderId="0" xfId="2">
      <alignment vertical="center"/>
    </xf>
    <xf numFmtId="176" fontId="7" fillId="0" borderId="0" xfId="2" applyNumberFormat="1">
      <alignment vertical="center"/>
    </xf>
    <xf numFmtId="14" fontId="7" fillId="0" borderId="0" xfId="2" applyNumberFormat="1">
      <alignment vertical="center"/>
    </xf>
    <xf numFmtId="56" fontId="3" fillId="0" borderId="0" xfId="1" applyNumberFormat="1" applyFont="1"/>
    <xf numFmtId="181" fontId="3" fillId="0" borderId="0" xfId="1" applyNumberFormat="1" applyFont="1"/>
    <xf numFmtId="182" fontId="3" fillId="0" borderId="0" xfId="1" applyNumberFormat="1" applyFont="1"/>
    <xf numFmtId="10" fontId="7" fillId="0" borderId="0" xfId="2" applyNumberFormat="1">
      <alignment vertical="center"/>
    </xf>
    <xf numFmtId="0" fontId="9" fillId="0" borderId="0" xfId="2" applyFont="1">
      <alignment vertical="center"/>
    </xf>
    <xf numFmtId="0" fontId="10" fillId="0" borderId="0" xfId="1" applyFont="1"/>
    <xf numFmtId="0" fontId="10" fillId="0" borderId="0" xfId="1" quotePrefix="1" applyFont="1"/>
    <xf numFmtId="0" fontId="10" fillId="0" borderId="0" xfId="1" quotePrefix="1" applyFont="1" applyAlignment="1">
      <alignment wrapText="1"/>
    </xf>
    <xf numFmtId="176" fontId="10" fillId="0" borderId="0" xfId="1" applyNumberFormat="1" applyFont="1"/>
    <xf numFmtId="176" fontId="10" fillId="0" borderId="0" xfId="1" quotePrefix="1" applyNumberFormat="1" applyFont="1" applyAlignment="1">
      <alignment wrapText="1"/>
    </xf>
    <xf numFmtId="14" fontId="10" fillId="0" borderId="0" xfId="1" applyNumberFormat="1" applyFont="1"/>
    <xf numFmtId="14" fontId="10" fillId="0" borderId="0" xfId="1" quotePrefix="1" applyNumberFormat="1" applyFont="1" applyAlignment="1">
      <alignment wrapText="1"/>
    </xf>
    <xf numFmtId="14" fontId="10" fillId="0" borderId="0" xfId="1" quotePrefix="1" applyNumberFormat="1" applyFont="1"/>
    <xf numFmtId="0" fontId="3" fillId="0" borderId="0" xfId="1" quotePrefix="1" applyFont="1"/>
  </cellXfs>
  <cellStyles count="3">
    <cellStyle name="標準" xfId="0" builtinId="0"/>
    <cellStyle name="標準 2" xfId="1" xr:uid="{E0391A40-824F-4B21-83E5-8500ED7FDC0B}"/>
    <cellStyle name="標準 3" xfId="2" xr:uid="{CE0C9465-00FB-4D28-9BDD-B04E6A58F0E4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Graph_Speed!$B$1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Graph_Speed!$A$2:$A$157</c:f>
              <c:numCache>
                <c:formatCode>General</c:formatCode>
                <c:ptCount val="1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</c:numCache>
            </c:numRef>
          </c:xVal>
          <c:yVal>
            <c:numRef>
              <c:f>Graph_Speed!$B$2:$B$157</c:f>
              <c:numCache>
                <c:formatCode>0.00_ </c:formatCode>
                <c:ptCount val="156"/>
                <c:pt idx="0">
                  <c:v>45.07</c:v>
                </c:pt>
                <c:pt idx="1">
                  <c:v>41.2</c:v>
                </c:pt>
                <c:pt idx="2">
                  <c:v>41.99</c:v>
                </c:pt>
                <c:pt idx="3">
                  <c:v>46.48</c:v>
                </c:pt>
                <c:pt idx="4">
                  <c:v>47.01</c:v>
                </c:pt>
                <c:pt idx="5">
                  <c:v>54.62</c:v>
                </c:pt>
                <c:pt idx="6">
                  <c:v>76.52</c:v>
                </c:pt>
                <c:pt idx="7">
                  <c:v>68.260000000000005</c:v>
                </c:pt>
                <c:pt idx="8">
                  <c:v>69.94</c:v>
                </c:pt>
                <c:pt idx="9">
                  <c:v>74.56</c:v>
                </c:pt>
                <c:pt idx="10">
                  <c:v>69.86</c:v>
                </c:pt>
                <c:pt idx="11">
                  <c:v>72.92</c:v>
                </c:pt>
                <c:pt idx="12">
                  <c:v>78.430000000000007</c:v>
                </c:pt>
                <c:pt idx="13">
                  <c:v>73.569999999999993</c:v>
                </c:pt>
                <c:pt idx="14">
                  <c:v>72.459999999999994</c:v>
                </c:pt>
                <c:pt idx="15">
                  <c:v>77.63</c:v>
                </c:pt>
                <c:pt idx="16">
                  <c:v>83</c:v>
                </c:pt>
                <c:pt idx="17">
                  <c:v>71.569999999999993</c:v>
                </c:pt>
                <c:pt idx="18">
                  <c:v>80.12</c:v>
                </c:pt>
                <c:pt idx="19">
                  <c:v>81.34</c:v>
                </c:pt>
                <c:pt idx="20">
                  <c:v>74.8</c:v>
                </c:pt>
                <c:pt idx="21">
                  <c:v>77.099999999999994</c:v>
                </c:pt>
                <c:pt idx="22">
                  <c:v>77.33</c:v>
                </c:pt>
                <c:pt idx="23">
                  <c:v>83.44</c:v>
                </c:pt>
                <c:pt idx="24">
                  <c:v>83.67</c:v>
                </c:pt>
                <c:pt idx="25">
                  <c:v>80.16</c:v>
                </c:pt>
                <c:pt idx="26">
                  <c:v>84.99</c:v>
                </c:pt>
                <c:pt idx="27">
                  <c:v>80.650000000000006</c:v>
                </c:pt>
                <c:pt idx="28">
                  <c:v>82.73</c:v>
                </c:pt>
                <c:pt idx="29">
                  <c:v>84.3</c:v>
                </c:pt>
                <c:pt idx="30">
                  <c:v>88.56</c:v>
                </c:pt>
                <c:pt idx="31">
                  <c:v>85.57</c:v>
                </c:pt>
                <c:pt idx="32">
                  <c:v>87.44</c:v>
                </c:pt>
                <c:pt idx="33">
                  <c:v>86.06</c:v>
                </c:pt>
                <c:pt idx="34">
                  <c:v>89.96</c:v>
                </c:pt>
                <c:pt idx="35">
                  <c:v>73.64</c:v>
                </c:pt>
                <c:pt idx="36">
                  <c:v>87.06</c:v>
                </c:pt>
                <c:pt idx="37">
                  <c:v>91.34</c:v>
                </c:pt>
                <c:pt idx="38">
                  <c:v>84.16</c:v>
                </c:pt>
                <c:pt idx="39">
                  <c:v>84.02</c:v>
                </c:pt>
                <c:pt idx="40">
                  <c:v>82.01</c:v>
                </c:pt>
                <c:pt idx="41">
                  <c:v>87.52</c:v>
                </c:pt>
                <c:pt idx="42">
                  <c:v>83.26</c:v>
                </c:pt>
                <c:pt idx="43">
                  <c:v>90.49</c:v>
                </c:pt>
                <c:pt idx="44">
                  <c:v>87.39</c:v>
                </c:pt>
                <c:pt idx="45">
                  <c:v>86.48</c:v>
                </c:pt>
                <c:pt idx="46">
                  <c:v>95.82</c:v>
                </c:pt>
                <c:pt idx="47">
                  <c:v>84.97</c:v>
                </c:pt>
                <c:pt idx="48">
                  <c:v>86.35</c:v>
                </c:pt>
                <c:pt idx="49">
                  <c:v>79.44</c:v>
                </c:pt>
                <c:pt idx="50">
                  <c:v>92.82</c:v>
                </c:pt>
                <c:pt idx="51">
                  <c:v>85.61</c:v>
                </c:pt>
                <c:pt idx="52">
                  <c:v>86.97</c:v>
                </c:pt>
                <c:pt idx="53">
                  <c:v>89.15</c:v>
                </c:pt>
                <c:pt idx="54">
                  <c:v>83.29</c:v>
                </c:pt>
                <c:pt idx="55">
                  <c:v>87.99</c:v>
                </c:pt>
                <c:pt idx="56">
                  <c:v>83.27</c:v>
                </c:pt>
                <c:pt idx="57">
                  <c:v>94.99</c:v>
                </c:pt>
                <c:pt idx="58">
                  <c:v>82.49</c:v>
                </c:pt>
                <c:pt idx="59">
                  <c:v>82.04</c:v>
                </c:pt>
                <c:pt idx="60">
                  <c:v>84.36</c:v>
                </c:pt>
                <c:pt idx="61">
                  <c:v>90.38</c:v>
                </c:pt>
                <c:pt idx="62">
                  <c:v>91.32</c:v>
                </c:pt>
                <c:pt idx="63">
                  <c:v>87.94</c:v>
                </c:pt>
                <c:pt idx="64">
                  <c:v>89.29</c:v>
                </c:pt>
                <c:pt idx="65">
                  <c:v>94.96</c:v>
                </c:pt>
                <c:pt idx="66">
                  <c:v>90.38</c:v>
                </c:pt>
                <c:pt idx="67">
                  <c:v>88.33</c:v>
                </c:pt>
                <c:pt idx="68">
                  <c:v>84.77</c:v>
                </c:pt>
                <c:pt idx="69">
                  <c:v>84.79</c:v>
                </c:pt>
                <c:pt idx="70">
                  <c:v>91.48</c:v>
                </c:pt>
                <c:pt idx="71">
                  <c:v>88.22</c:v>
                </c:pt>
                <c:pt idx="72">
                  <c:v>92.99</c:v>
                </c:pt>
                <c:pt idx="73">
                  <c:v>90.49</c:v>
                </c:pt>
                <c:pt idx="74">
                  <c:v>84.23</c:v>
                </c:pt>
                <c:pt idx="75">
                  <c:v>85.15</c:v>
                </c:pt>
                <c:pt idx="76">
                  <c:v>90.32</c:v>
                </c:pt>
                <c:pt idx="77">
                  <c:v>92</c:v>
                </c:pt>
                <c:pt idx="78">
                  <c:v>83.56</c:v>
                </c:pt>
                <c:pt idx="79">
                  <c:v>83.71</c:v>
                </c:pt>
                <c:pt idx="80">
                  <c:v>91.42</c:v>
                </c:pt>
                <c:pt idx="81">
                  <c:v>84.04</c:v>
                </c:pt>
                <c:pt idx="82">
                  <c:v>83.23</c:v>
                </c:pt>
                <c:pt idx="83">
                  <c:v>91.59</c:v>
                </c:pt>
                <c:pt idx="84">
                  <c:v>89.97</c:v>
                </c:pt>
                <c:pt idx="85">
                  <c:v>86.47</c:v>
                </c:pt>
                <c:pt idx="86">
                  <c:v>83.07</c:v>
                </c:pt>
                <c:pt idx="87">
                  <c:v>94.77</c:v>
                </c:pt>
                <c:pt idx="88">
                  <c:v>84.28</c:v>
                </c:pt>
                <c:pt idx="89">
                  <c:v>89.83</c:v>
                </c:pt>
                <c:pt idx="90">
                  <c:v>97.26</c:v>
                </c:pt>
                <c:pt idx="91">
                  <c:v>91.76</c:v>
                </c:pt>
                <c:pt idx="92">
                  <c:v>93.47</c:v>
                </c:pt>
                <c:pt idx="93">
                  <c:v>96.32</c:v>
                </c:pt>
                <c:pt idx="94">
                  <c:v>91.38</c:v>
                </c:pt>
                <c:pt idx="95">
                  <c:v>87.17</c:v>
                </c:pt>
                <c:pt idx="96">
                  <c:v>92.15</c:v>
                </c:pt>
                <c:pt idx="97">
                  <c:v>88.66</c:v>
                </c:pt>
                <c:pt idx="98">
                  <c:v>95.38</c:v>
                </c:pt>
                <c:pt idx="99">
                  <c:v>89.01</c:v>
                </c:pt>
                <c:pt idx="100">
                  <c:v>92.64</c:v>
                </c:pt>
                <c:pt idx="101">
                  <c:v>91.19</c:v>
                </c:pt>
                <c:pt idx="102">
                  <c:v>84.18</c:v>
                </c:pt>
                <c:pt idx="103">
                  <c:v>81.27</c:v>
                </c:pt>
                <c:pt idx="104">
                  <c:v>95.97</c:v>
                </c:pt>
                <c:pt idx="105">
                  <c:v>90.19</c:v>
                </c:pt>
                <c:pt idx="106">
                  <c:v>91.6</c:v>
                </c:pt>
                <c:pt idx="107">
                  <c:v>90.66</c:v>
                </c:pt>
                <c:pt idx="108">
                  <c:v>94.86</c:v>
                </c:pt>
                <c:pt idx="109">
                  <c:v>91.1</c:v>
                </c:pt>
                <c:pt idx="110">
                  <c:v>85.08</c:v>
                </c:pt>
                <c:pt idx="111">
                  <c:v>87.19</c:v>
                </c:pt>
                <c:pt idx="112">
                  <c:v>88.98</c:v>
                </c:pt>
                <c:pt idx="113">
                  <c:v>90.85</c:v>
                </c:pt>
                <c:pt idx="114">
                  <c:v>82.23</c:v>
                </c:pt>
                <c:pt idx="115">
                  <c:v>95.78</c:v>
                </c:pt>
                <c:pt idx="116">
                  <c:v>90.27</c:v>
                </c:pt>
                <c:pt idx="117">
                  <c:v>97.65</c:v>
                </c:pt>
                <c:pt idx="118">
                  <c:v>95.37</c:v>
                </c:pt>
                <c:pt idx="119">
                  <c:v>89.55</c:v>
                </c:pt>
                <c:pt idx="120">
                  <c:v>92.73</c:v>
                </c:pt>
                <c:pt idx="121">
                  <c:v>85.99</c:v>
                </c:pt>
                <c:pt idx="122">
                  <c:v>85.48</c:v>
                </c:pt>
                <c:pt idx="123">
                  <c:v>98.77</c:v>
                </c:pt>
                <c:pt idx="124">
                  <c:v>85.96</c:v>
                </c:pt>
                <c:pt idx="125">
                  <c:v>86.97</c:v>
                </c:pt>
                <c:pt idx="126">
                  <c:v>88.25</c:v>
                </c:pt>
                <c:pt idx="127">
                  <c:v>98.46</c:v>
                </c:pt>
                <c:pt idx="128">
                  <c:v>93.75</c:v>
                </c:pt>
                <c:pt idx="129">
                  <c:v>99.29</c:v>
                </c:pt>
                <c:pt idx="130">
                  <c:v>88.78</c:v>
                </c:pt>
                <c:pt idx="131">
                  <c:v>92.83</c:v>
                </c:pt>
                <c:pt idx="132">
                  <c:v>98.86</c:v>
                </c:pt>
                <c:pt idx="133">
                  <c:v>87.75</c:v>
                </c:pt>
                <c:pt idx="134">
                  <c:v>95.37</c:v>
                </c:pt>
                <c:pt idx="135">
                  <c:v>100.43</c:v>
                </c:pt>
                <c:pt idx="136">
                  <c:v>94.61</c:v>
                </c:pt>
                <c:pt idx="137">
                  <c:v>98.94</c:v>
                </c:pt>
                <c:pt idx="138">
                  <c:v>92.43</c:v>
                </c:pt>
                <c:pt idx="139">
                  <c:v>98.18</c:v>
                </c:pt>
                <c:pt idx="140">
                  <c:v>97.81</c:v>
                </c:pt>
                <c:pt idx="141">
                  <c:v>98.24</c:v>
                </c:pt>
                <c:pt idx="142">
                  <c:v>92.35</c:v>
                </c:pt>
                <c:pt idx="143">
                  <c:v>93.82</c:v>
                </c:pt>
                <c:pt idx="144">
                  <c:v>93.77</c:v>
                </c:pt>
                <c:pt idx="145">
                  <c:v>95.12</c:v>
                </c:pt>
                <c:pt idx="146">
                  <c:v>91.17</c:v>
                </c:pt>
                <c:pt idx="147">
                  <c:v>96.45</c:v>
                </c:pt>
                <c:pt idx="148">
                  <c:v>100.02</c:v>
                </c:pt>
                <c:pt idx="149">
                  <c:v>88.42</c:v>
                </c:pt>
                <c:pt idx="150">
                  <c:v>89.8</c:v>
                </c:pt>
                <c:pt idx="151">
                  <c:v>92.09</c:v>
                </c:pt>
                <c:pt idx="152">
                  <c:v>94.09</c:v>
                </c:pt>
                <c:pt idx="153">
                  <c:v>87.8</c:v>
                </c:pt>
                <c:pt idx="154">
                  <c:v>97.54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85-4612-9747-9184C59817E4}"/>
            </c:ext>
          </c:extLst>
        </c:ser>
        <c:ser>
          <c:idx val="1"/>
          <c:order val="1"/>
          <c:tx>
            <c:v>速度幻</c:v>
          </c:tx>
          <c:spPr>
            <a:ln w="19050">
              <a:noFill/>
            </a:ln>
          </c:spPr>
          <c:marker>
            <c:symbol val="square"/>
            <c:size val="2"/>
          </c:marker>
          <c:xVal>
            <c:numRef>
              <c:f>Graph_Speed!$A$158:$A$167</c:f>
              <c:numCache>
                <c:formatCode>General</c:formatCode>
                <c:ptCount val="10"/>
              </c:numCache>
            </c:numRef>
          </c:xVal>
          <c:yVal>
            <c:numRef>
              <c:f>Graph_Speed!$B$158:$B$167</c:f>
              <c:numCache>
                <c:formatCode>General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A3-4054-ACF2-95070408C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13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758208"/>
        <c:crosses val="autoZero"/>
        <c:crossBetween val="midCat"/>
        <c:majorUnit val="20"/>
      </c:valAx>
      <c:valAx>
        <c:axId val="113758208"/>
        <c:scaling>
          <c:orientation val="minMax"/>
          <c:max val="105"/>
          <c:min val="6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Graph_Speed!$B$1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Graph_Speed!$C$2:$C$157</c:f>
              <c:numCache>
                <c:formatCode>m/d/yyyy</c:formatCode>
                <c:ptCount val="156"/>
                <c:pt idx="0">
                  <c:v>45522.297407407408</c:v>
                </c:pt>
                <c:pt idx="1">
                  <c:v>45522.299039351848</c:v>
                </c:pt>
                <c:pt idx="2">
                  <c:v>45522.300671296296</c:v>
                </c:pt>
                <c:pt idx="3">
                  <c:v>45522.302164351851</c:v>
                </c:pt>
                <c:pt idx="4">
                  <c:v>45522.305</c:v>
                </c:pt>
                <c:pt idx="5">
                  <c:v>45600.38181712963</c:v>
                </c:pt>
                <c:pt idx="6">
                  <c:v>45600.383587962962</c:v>
                </c:pt>
                <c:pt idx="7">
                  <c:v>45600.384930555556</c:v>
                </c:pt>
                <c:pt idx="8">
                  <c:v>45600.386342592596</c:v>
                </c:pt>
                <c:pt idx="9">
                  <c:v>45600.387395833335</c:v>
                </c:pt>
                <c:pt idx="10">
                  <c:v>45775.314074074071</c:v>
                </c:pt>
                <c:pt idx="11">
                  <c:v>45775.315266203703</c:v>
                </c:pt>
                <c:pt idx="12">
                  <c:v>45775.317291666666</c:v>
                </c:pt>
                <c:pt idx="13">
                  <c:v>45775.318819444445</c:v>
                </c:pt>
                <c:pt idx="14">
                  <c:v>45775.319976851853</c:v>
                </c:pt>
                <c:pt idx="15">
                  <c:v>45775.321030092593</c:v>
                </c:pt>
                <c:pt idx="16">
                  <c:v>45775.323761574073</c:v>
                </c:pt>
                <c:pt idx="17">
                  <c:v>45776.205543981479</c:v>
                </c:pt>
                <c:pt idx="18">
                  <c:v>45776.208460648151</c:v>
                </c:pt>
                <c:pt idx="19">
                  <c:v>45776.210451388892</c:v>
                </c:pt>
                <c:pt idx="20">
                  <c:v>45776.21297453704</c:v>
                </c:pt>
                <c:pt idx="21">
                  <c:v>45776.21601851852</c:v>
                </c:pt>
                <c:pt idx="22">
                  <c:v>45776.217418981483</c:v>
                </c:pt>
                <c:pt idx="23">
                  <c:v>45776.219756944447</c:v>
                </c:pt>
                <c:pt idx="24">
                  <c:v>45776.22148148148</c:v>
                </c:pt>
                <c:pt idx="25">
                  <c:v>45776.304409722223</c:v>
                </c:pt>
                <c:pt idx="26">
                  <c:v>45776.305439814816</c:v>
                </c:pt>
                <c:pt idx="27">
                  <c:v>45776.308217592596</c:v>
                </c:pt>
                <c:pt idx="28">
                  <c:v>45776.311215277776</c:v>
                </c:pt>
                <c:pt idx="29">
                  <c:v>45776.313090277778</c:v>
                </c:pt>
                <c:pt idx="30">
                  <c:v>45776.314583333333</c:v>
                </c:pt>
                <c:pt idx="31">
                  <c:v>45777.187557870369</c:v>
                </c:pt>
                <c:pt idx="32">
                  <c:v>45777.191006944442</c:v>
                </c:pt>
                <c:pt idx="33">
                  <c:v>45777.192303240743</c:v>
                </c:pt>
                <c:pt idx="34">
                  <c:v>45777.193182870367</c:v>
                </c:pt>
                <c:pt idx="35">
                  <c:v>45777.198067129626</c:v>
                </c:pt>
                <c:pt idx="36">
                  <c:v>45777.199953703705</c:v>
                </c:pt>
                <c:pt idx="37">
                  <c:v>45777.203055555554</c:v>
                </c:pt>
                <c:pt idx="38">
                  <c:v>45777.29047453704</c:v>
                </c:pt>
                <c:pt idx="39">
                  <c:v>45777.29179398148</c:v>
                </c:pt>
                <c:pt idx="40">
                  <c:v>45777.292997685188</c:v>
                </c:pt>
                <c:pt idx="41">
                  <c:v>45777.295798611114</c:v>
                </c:pt>
                <c:pt idx="42">
                  <c:v>45777.297858796293</c:v>
                </c:pt>
                <c:pt idx="43">
                  <c:v>45777.300474537034</c:v>
                </c:pt>
                <c:pt idx="44">
                  <c:v>45777.301932870374</c:v>
                </c:pt>
                <c:pt idx="45">
                  <c:v>45777.304166666669</c:v>
                </c:pt>
                <c:pt idx="46">
                  <c:v>45777.305497685185</c:v>
                </c:pt>
                <c:pt idx="47">
                  <c:v>45778.203460648147</c:v>
                </c:pt>
                <c:pt idx="48">
                  <c:v>45778.205393518518</c:v>
                </c:pt>
                <c:pt idx="49">
                  <c:v>45778.206793981481</c:v>
                </c:pt>
                <c:pt idx="50">
                  <c:v>45778.210486111115</c:v>
                </c:pt>
                <c:pt idx="51">
                  <c:v>45778.212071759262</c:v>
                </c:pt>
                <c:pt idx="52">
                  <c:v>45778.212777777779</c:v>
                </c:pt>
                <c:pt idx="53">
                  <c:v>45778.213518518518</c:v>
                </c:pt>
                <c:pt idx="54">
                  <c:v>45778.28670138889</c:v>
                </c:pt>
                <c:pt idx="55">
                  <c:v>45778.288344907407</c:v>
                </c:pt>
                <c:pt idx="56">
                  <c:v>45778.289942129632</c:v>
                </c:pt>
                <c:pt idx="57">
                  <c:v>45778.292824074073</c:v>
                </c:pt>
                <c:pt idx="58">
                  <c:v>45778.295925925922</c:v>
                </c:pt>
                <c:pt idx="59">
                  <c:v>45778.299675925926</c:v>
                </c:pt>
                <c:pt idx="60">
                  <c:v>45779.188854166663</c:v>
                </c:pt>
                <c:pt idx="61">
                  <c:v>45779.189780092594</c:v>
                </c:pt>
                <c:pt idx="62">
                  <c:v>45779.191145833334</c:v>
                </c:pt>
                <c:pt idx="63">
                  <c:v>45779.192175925928</c:v>
                </c:pt>
                <c:pt idx="64">
                  <c:v>45779.193067129629</c:v>
                </c:pt>
                <c:pt idx="65">
                  <c:v>45779.196469907409</c:v>
                </c:pt>
                <c:pt idx="66">
                  <c:v>45779.284467592595</c:v>
                </c:pt>
                <c:pt idx="67">
                  <c:v>45779.288194444445</c:v>
                </c:pt>
                <c:pt idx="68">
                  <c:v>45779.293437499997</c:v>
                </c:pt>
                <c:pt idx="69">
                  <c:v>45779.29550925926</c:v>
                </c:pt>
                <c:pt idx="70">
                  <c:v>45779.29859953704</c:v>
                </c:pt>
                <c:pt idx="71">
                  <c:v>45780.200358796297</c:v>
                </c:pt>
                <c:pt idx="72">
                  <c:v>45780.203680555554</c:v>
                </c:pt>
                <c:pt idx="73">
                  <c:v>45780.205000000002</c:v>
                </c:pt>
                <c:pt idx="74">
                  <c:v>45780.206226851849</c:v>
                </c:pt>
                <c:pt idx="75">
                  <c:v>45780.207881944443</c:v>
                </c:pt>
                <c:pt idx="76">
                  <c:v>45780.210081018522</c:v>
                </c:pt>
                <c:pt idx="77">
                  <c:v>45780.211805555555</c:v>
                </c:pt>
                <c:pt idx="78">
                  <c:v>45780.311493055553</c:v>
                </c:pt>
                <c:pt idx="79">
                  <c:v>45780.313344907408</c:v>
                </c:pt>
                <c:pt idx="80">
                  <c:v>45780.314479166664</c:v>
                </c:pt>
                <c:pt idx="81">
                  <c:v>45780.31690972222</c:v>
                </c:pt>
                <c:pt idx="82">
                  <c:v>45780.322129629632</c:v>
                </c:pt>
                <c:pt idx="83">
                  <c:v>45780.327337962961</c:v>
                </c:pt>
                <c:pt idx="84">
                  <c:v>45781.198425925926</c:v>
                </c:pt>
                <c:pt idx="85">
                  <c:v>45781.200370370374</c:v>
                </c:pt>
                <c:pt idx="86">
                  <c:v>45781.207083333335</c:v>
                </c:pt>
                <c:pt idx="87">
                  <c:v>45781.209062499998</c:v>
                </c:pt>
                <c:pt idx="88">
                  <c:v>45781.301921296297</c:v>
                </c:pt>
                <c:pt idx="89">
                  <c:v>45781.303425925929</c:v>
                </c:pt>
                <c:pt idx="90">
                  <c:v>45781.304247685184</c:v>
                </c:pt>
                <c:pt idx="91">
                  <c:v>45781.305937500001</c:v>
                </c:pt>
                <c:pt idx="92">
                  <c:v>45781.307222222225</c:v>
                </c:pt>
                <c:pt idx="93">
                  <c:v>45781.311655092592</c:v>
                </c:pt>
                <c:pt idx="94">
                  <c:v>45781.312708333331</c:v>
                </c:pt>
                <c:pt idx="95">
                  <c:v>45781.315081018518</c:v>
                </c:pt>
                <c:pt idx="96">
                  <c:v>45783.222500000003</c:v>
                </c:pt>
                <c:pt idx="97">
                  <c:v>45783.225185185183</c:v>
                </c:pt>
                <c:pt idx="98">
                  <c:v>45783.226655092592</c:v>
                </c:pt>
                <c:pt idx="99">
                  <c:v>45783.230300925927</c:v>
                </c:pt>
                <c:pt idx="100">
                  <c:v>45783.297094907408</c:v>
                </c:pt>
                <c:pt idx="101">
                  <c:v>45783.297997685186</c:v>
                </c:pt>
                <c:pt idx="102">
                  <c:v>45783.299664351849</c:v>
                </c:pt>
                <c:pt idx="103">
                  <c:v>45783.303888888891</c:v>
                </c:pt>
                <c:pt idx="104">
                  <c:v>45783.30872685185</c:v>
                </c:pt>
                <c:pt idx="105">
                  <c:v>45783.309988425928</c:v>
                </c:pt>
                <c:pt idx="106">
                  <c:v>45783.311365740738</c:v>
                </c:pt>
                <c:pt idx="107">
                  <c:v>45783.312083333331</c:v>
                </c:pt>
                <c:pt idx="108">
                  <c:v>45784.321180555555</c:v>
                </c:pt>
                <c:pt idx="109">
                  <c:v>45784.325312499997</c:v>
                </c:pt>
                <c:pt idx="110">
                  <c:v>45784.330555555556</c:v>
                </c:pt>
                <c:pt idx="111">
                  <c:v>45784.34065972222</c:v>
                </c:pt>
                <c:pt idx="112">
                  <c:v>45785.338194444441</c:v>
                </c:pt>
                <c:pt idx="113">
                  <c:v>45785.339398148149</c:v>
                </c:pt>
                <c:pt idx="114">
                  <c:v>45785.340289351851</c:v>
                </c:pt>
                <c:pt idx="115">
                  <c:v>45785.34474537037</c:v>
                </c:pt>
                <c:pt idx="116">
                  <c:v>45785.34646990741</c:v>
                </c:pt>
                <c:pt idx="117">
                  <c:v>45785.347766203704</c:v>
                </c:pt>
                <c:pt idx="118">
                  <c:v>45785.349537037036</c:v>
                </c:pt>
                <c:pt idx="119">
                  <c:v>45785.353148148148</c:v>
                </c:pt>
                <c:pt idx="120">
                  <c:v>45786.318287037036</c:v>
                </c:pt>
                <c:pt idx="121">
                  <c:v>45786.319884259261</c:v>
                </c:pt>
                <c:pt idx="122">
                  <c:v>45786.320601851854</c:v>
                </c:pt>
                <c:pt idx="123">
                  <c:v>45786.322291666664</c:v>
                </c:pt>
                <c:pt idx="124">
                  <c:v>45786.325532407405</c:v>
                </c:pt>
                <c:pt idx="125">
                  <c:v>45786.326643518521</c:v>
                </c:pt>
                <c:pt idx="126">
                  <c:v>45786.327928240738</c:v>
                </c:pt>
                <c:pt idx="127">
                  <c:v>45786.329386574071</c:v>
                </c:pt>
                <c:pt idx="128">
                  <c:v>45786.333171296297</c:v>
                </c:pt>
                <c:pt idx="129">
                  <c:v>45787.205891203703</c:v>
                </c:pt>
                <c:pt idx="130">
                  <c:v>45787.208634259259</c:v>
                </c:pt>
                <c:pt idx="131">
                  <c:v>45787.210833333331</c:v>
                </c:pt>
                <c:pt idx="132">
                  <c:v>45787.213090277779</c:v>
                </c:pt>
                <c:pt idx="133">
                  <c:v>45787.216886574075</c:v>
                </c:pt>
                <c:pt idx="134">
                  <c:v>45787.220821759256</c:v>
                </c:pt>
                <c:pt idx="135">
                  <c:v>45787.22179398148</c:v>
                </c:pt>
                <c:pt idx="136">
                  <c:v>45787.298506944448</c:v>
                </c:pt>
                <c:pt idx="137">
                  <c:v>45787.299756944441</c:v>
                </c:pt>
                <c:pt idx="138">
                  <c:v>45787.301666666666</c:v>
                </c:pt>
                <c:pt idx="139">
                  <c:v>45787.30259259259</c:v>
                </c:pt>
                <c:pt idx="140">
                  <c:v>45787.303657407407</c:v>
                </c:pt>
                <c:pt idx="141">
                  <c:v>45787.305601851855</c:v>
                </c:pt>
                <c:pt idx="142">
                  <c:v>45787.308078703703</c:v>
                </c:pt>
                <c:pt idx="143">
                  <c:v>45787.312858796293</c:v>
                </c:pt>
                <c:pt idx="144">
                  <c:v>45788.231458333335</c:v>
                </c:pt>
                <c:pt idx="145">
                  <c:v>45788.233923611115</c:v>
                </c:pt>
                <c:pt idx="146">
                  <c:v>45788.236296296294</c:v>
                </c:pt>
                <c:pt idx="147">
                  <c:v>45788.239189814813</c:v>
                </c:pt>
                <c:pt idx="148">
                  <c:v>45788.241203703707</c:v>
                </c:pt>
                <c:pt idx="149">
                  <c:v>45788.307754629626</c:v>
                </c:pt>
                <c:pt idx="150">
                  <c:v>45788.308599537035</c:v>
                </c:pt>
                <c:pt idx="151">
                  <c:v>45788.309479166666</c:v>
                </c:pt>
                <c:pt idx="152">
                  <c:v>45788.310324074075</c:v>
                </c:pt>
                <c:pt idx="153">
                  <c:v>45788.313969907409</c:v>
                </c:pt>
                <c:pt idx="154">
                  <c:v>45788.316967592589</c:v>
                </c:pt>
              </c:numCache>
            </c:numRef>
          </c:xVal>
          <c:yVal>
            <c:numRef>
              <c:f>Graph_Speed!$B$2:$B$157</c:f>
              <c:numCache>
                <c:formatCode>0.00_ </c:formatCode>
                <c:ptCount val="156"/>
                <c:pt idx="0">
                  <c:v>45.07</c:v>
                </c:pt>
                <c:pt idx="1">
                  <c:v>41.2</c:v>
                </c:pt>
                <c:pt idx="2">
                  <c:v>41.99</c:v>
                </c:pt>
                <c:pt idx="3">
                  <c:v>46.48</c:v>
                </c:pt>
                <c:pt idx="4">
                  <c:v>47.01</c:v>
                </c:pt>
                <c:pt idx="5">
                  <c:v>54.62</c:v>
                </c:pt>
                <c:pt idx="6">
                  <c:v>76.52</c:v>
                </c:pt>
                <c:pt idx="7">
                  <c:v>68.260000000000005</c:v>
                </c:pt>
                <c:pt idx="8">
                  <c:v>69.94</c:v>
                </c:pt>
                <c:pt idx="9">
                  <c:v>74.56</c:v>
                </c:pt>
                <c:pt idx="10">
                  <c:v>69.86</c:v>
                </c:pt>
                <c:pt idx="11">
                  <c:v>72.92</c:v>
                </c:pt>
                <c:pt idx="12">
                  <c:v>78.430000000000007</c:v>
                </c:pt>
                <c:pt idx="13">
                  <c:v>73.569999999999993</c:v>
                </c:pt>
                <c:pt idx="14">
                  <c:v>72.459999999999994</c:v>
                </c:pt>
                <c:pt idx="15">
                  <c:v>77.63</c:v>
                </c:pt>
                <c:pt idx="16">
                  <c:v>83</c:v>
                </c:pt>
                <c:pt idx="17">
                  <c:v>71.569999999999993</c:v>
                </c:pt>
                <c:pt idx="18">
                  <c:v>80.12</c:v>
                </c:pt>
                <c:pt idx="19">
                  <c:v>81.34</c:v>
                </c:pt>
                <c:pt idx="20">
                  <c:v>74.8</c:v>
                </c:pt>
                <c:pt idx="21">
                  <c:v>77.099999999999994</c:v>
                </c:pt>
                <c:pt idx="22">
                  <c:v>77.33</c:v>
                </c:pt>
                <c:pt idx="23">
                  <c:v>83.44</c:v>
                </c:pt>
                <c:pt idx="24">
                  <c:v>83.67</c:v>
                </c:pt>
                <c:pt idx="25">
                  <c:v>80.16</c:v>
                </c:pt>
                <c:pt idx="26">
                  <c:v>84.99</c:v>
                </c:pt>
                <c:pt idx="27">
                  <c:v>80.650000000000006</c:v>
                </c:pt>
                <c:pt idx="28">
                  <c:v>82.73</c:v>
                </c:pt>
                <c:pt idx="29">
                  <c:v>84.3</c:v>
                </c:pt>
                <c:pt idx="30">
                  <c:v>88.56</c:v>
                </c:pt>
                <c:pt idx="31">
                  <c:v>85.57</c:v>
                </c:pt>
                <c:pt idx="32">
                  <c:v>87.44</c:v>
                </c:pt>
                <c:pt idx="33">
                  <c:v>86.06</c:v>
                </c:pt>
                <c:pt idx="34">
                  <c:v>89.96</c:v>
                </c:pt>
                <c:pt idx="35">
                  <c:v>73.64</c:v>
                </c:pt>
                <c:pt idx="36">
                  <c:v>87.06</c:v>
                </c:pt>
                <c:pt idx="37">
                  <c:v>91.34</c:v>
                </c:pt>
                <c:pt idx="38">
                  <c:v>84.16</c:v>
                </c:pt>
                <c:pt idx="39">
                  <c:v>84.02</c:v>
                </c:pt>
                <c:pt idx="40">
                  <c:v>82.01</c:v>
                </c:pt>
                <c:pt idx="41">
                  <c:v>87.52</c:v>
                </c:pt>
                <c:pt idx="42">
                  <c:v>83.26</c:v>
                </c:pt>
                <c:pt idx="43">
                  <c:v>90.49</c:v>
                </c:pt>
                <c:pt idx="44">
                  <c:v>87.39</c:v>
                </c:pt>
                <c:pt idx="45">
                  <c:v>86.48</c:v>
                </c:pt>
                <c:pt idx="46">
                  <c:v>95.82</c:v>
                </c:pt>
                <c:pt idx="47">
                  <c:v>84.97</c:v>
                </c:pt>
                <c:pt idx="48">
                  <c:v>86.35</c:v>
                </c:pt>
                <c:pt idx="49">
                  <c:v>79.44</c:v>
                </c:pt>
                <c:pt idx="50">
                  <c:v>92.82</c:v>
                </c:pt>
                <c:pt idx="51">
                  <c:v>85.61</c:v>
                </c:pt>
                <c:pt idx="52">
                  <c:v>86.97</c:v>
                </c:pt>
                <c:pt idx="53">
                  <c:v>89.15</c:v>
                </c:pt>
                <c:pt idx="54">
                  <c:v>83.29</c:v>
                </c:pt>
                <c:pt idx="55">
                  <c:v>87.99</c:v>
                </c:pt>
                <c:pt idx="56">
                  <c:v>83.27</c:v>
                </c:pt>
                <c:pt idx="57">
                  <c:v>94.99</c:v>
                </c:pt>
                <c:pt idx="58">
                  <c:v>82.49</c:v>
                </c:pt>
                <c:pt idx="59">
                  <c:v>82.04</c:v>
                </c:pt>
                <c:pt idx="60">
                  <c:v>84.36</c:v>
                </c:pt>
                <c:pt idx="61">
                  <c:v>90.38</c:v>
                </c:pt>
                <c:pt idx="62">
                  <c:v>91.32</c:v>
                </c:pt>
                <c:pt idx="63">
                  <c:v>87.94</c:v>
                </c:pt>
                <c:pt idx="64">
                  <c:v>89.29</c:v>
                </c:pt>
                <c:pt idx="65">
                  <c:v>94.96</c:v>
                </c:pt>
                <c:pt idx="66">
                  <c:v>90.38</c:v>
                </c:pt>
                <c:pt idx="67">
                  <c:v>88.33</c:v>
                </c:pt>
                <c:pt idx="68">
                  <c:v>84.77</c:v>
                </c:pt>
                <c:pt idx="69">
                  <c:v>84.79</c:v>
                </c:pt>
                <c:pt idx="70">
                  <c:v>91.48</c:v>
                </c:pt>
                <c:pt idx="71">
                  <c:v>88.22</c:v>
                </c:pt>
                <c:pt idx="72">
                  <c:v>92.99</c:v>
                </c:pt>
                <c:pt idx="73">
                  <c:v>90.49</c:v>
                </c:pt>
                <c:pt idx="74">
                  <c:v>84.23</c:v>
                </c:pt>
                <c:pt idx="75">
                  <c:v>85.15</c:v>
                </c:pt>
                <c:pt idx="76">
                  <c:v>90.32</c:v>
                </c:pt>
                <c:pt idx="77">
                  <c:v>92</c:v>
                </c:pt>
                <c:pt idx="78">
                  <c:v>83.56</c:v>
                </c:pt>
                <c:pt idx="79">
                  <c:v>83.71</c:v>
                </c:pt>
                <c:pt idx="80">
                  <c:v>91.42</c:v>
                </c:pt>
                <c:pt idx="81">
                  <c:v>84.04</c:v>
                </c:pt>
                <c:pt idx="82">
                  <c:v>83.23</c:v>
                </c:pt>
                <c:pt idx="83">
                  <c:v>91.59</c:v>
                </c:pt>
                <c:pt idx="84">
                  <c:v>89.97</c:v>
                </c:pt>
                <c:pt idx="85">
                  <c:v>86.47</c:v>
                </c:pt>
                <c:pt idx="86">
                  <c:v>83.07</c:v>
                </c:pt>
                <c:pt idx="87">
                  <c:v>94.77</c:v>
                </c:pt>
                <c:pt idx="88">
                  <c:v>84.28</c:v>
                </c:pt>
                <c:pt idx="89">
                  <c:v>89.83</c:v>
                </c:pt>
                <c:pt idx="90">
                  <c:v>97.26</c:v>
                </c:pt>
                <c:pt idx="91">
                  <c:v>91.76</c:v>
                </c:pt>
                <c:pt idx="92">
                  <c:v>93.47</c:v>
                </c:pt>
                <c:pt idx="93">
                  <c:v>96.32</c:v>
                </c:pt>
                <c:pt idx="94">
                  <c:v>91.38</c:v>
                </c:pt>
                <c:pt idx="95">
                  <c:v>87.17</c:v>
                </c:pt>
                <c:pt idx="96">
                  <c:v>92.15</c:v>
                </c:pt>
                <c:pt idx="97">
                  <c:v>88.66</c:v>
                </c:pt>
                <c:pt idx="98">
                  <c:v>95.38</c:v>
                </c:pt>
                <c:pt idx="99">
                  <c:v>89.01</c:v>
                </c:pt>
                <c:pt idx="100">
                  <c:v>92.64</c:v>
                </c:pt>
                <c:pt idx="101">
                  <c:v>91.19</c:v>
                </c:pt>
                <c:pt idx="102">
                  <c:v>84.18</c:v>
                </c:pt>
                <c:pt idx="103">
                  <c:v>81.27</c:v>
                </c:pt>
                <c:pt idx="104">
                  <c:v>95.97</c:v>
                </c:pt>
                <c:pt idx="105">
                  <c:v>90.19</c:v>
                </c:pt>
                <c:pt idx="106">
                  <c:v>91.6</c:v>
                </c:pt>
                <c:pt idx="107">
                  <c:v>90.66</c:v>
                </c:pt>
                <c:pt idx="108">
                  <c:v>94.86</c:v>
                </c:pt>
                <c:pt idx="109">
                  <c:v>91.1</c:v>
                </c:pt>
                <c:pt idx="110">
                  <c:v>85.08</c:v>
                </c:pt>
                <c:pt idx="111">
                  <c:v>87.19</c:v>
                </c:pt>
                <c:pt idx="112">
                  <c:v>88.98</c:v>
                </c:pt>
                <c:pt idx="113">
                  <c:v>90.85</c:v>
                </c:pt>
                <c:pt idx="114">
                  <c:v>82.23</c:v>
                </c:pt>
                <c:pt idx="115">
                  <c:v>95.78</c:v>
                </c:pt>
                <c:pt idx="116">
                  <c:v>90.27</c:v>
                </c:pt>
                <c:pt idx="117">
                  <c:v>97.65</c:v>
                </c:pt>
                <c:pt idx="118">
                  <c:v>95.37</c:v>
                </c:pt>
                <c:pt idx="119">
                  <c:v>89.55</c:v>
                </c:pt>
                <c:pt idx="120">
                  <c:v>92.73</c:v>
                </c:pt>
                <c:pt idx="121">
                  <c:v>85.99</c:v>
                </c:pt>
                <c:pt idx="122">
                  <c:v>85.48</c:v>
                </c:pt>
                <c:pt idx="123">
                  <c:v>98.77</c:v>
                </c:pt>
                <c:pt idx="124">
                  <c:v>85.96</c:v>
                </c:pt>
                <c:pt idx="125">
                  <c:v>86.97</c:v>
                </c:pt>
                <c:pt idx="126">
                  <c:v>88.25</c:v>
                </c:pt>
                <c:pt idx="127">
                  <c:v>98.46</c:v>
                </c:pt>
                <c:pt idx="128">
                  <c:v>93.75</c:v>
                </c:pt>
                <c:pt idx="129">
                  <c:v>99.29</c:v>
                </c:pt>
                <c:pt idx="130">
                  <c:v>88.78</c:v>
                </c:pt>
                <c:pt idx="131">
                  <c:v>92.83</c:v>
                </c:pt>
                <c:pt idx="132">
                  <c:v>98.86</c:v>
                </c:pt>
                <c:pt idx="133">
                  <c:v>87.75</c:v>
                </c:pt>
                <c:pt idx="134">
                  <c:v>95.37</c:v>
                </c:pt>
                <c:pt idx="135">
                  <c:v>100.43</c:v>
                </c:pt>
                <c:pt idx="136">
                  <c:v>94.61</c:v>
                </c:pt>
                <c:pt idx="137">
                  <c:v>98.94</c:v>
                </c:pt>
                <c:pt idx="138">
                  <c:v>92.43</c:v>
                </c:pt>
                <c:pt idx="139">
                  <c:v>98.18</c:v>
                </c:pt>
                <c:pt idx="140">
                  <c:v>97.81</c:v>
                </c:pt>
                <c:pt idx="141">
                  <c:v>98.24</c:v>
                </c:pt>
                <c:pt idx="142">
                  <c:v>92.35</c:v>
                </c:pt>
                <c:pt idx="143">
                  <c:v>93.82</c:v>
                </c:pt>
                <c:pt idx="144">
                  <c:v>93.77</c:v>
                </c:pt>
                <c:pt idx="145">
                  <c:v>95.12</c:v>
                </c:pt>
                <c:pt idx="146">
                  <c:v>91.17</c:v>
                </c:pt>
                <c:pt idx="147">
                  <c:v>96.45</c:v>
                </c:pt>
                <c:pt idx="148">
                  <c:v>100.02</c:v>
                </c:pt>
                <c:pt idx="149">
                  <c:v>88.42</c:v>
                </c:pt>
                <c:pt idx="150">
                  <c:v>89.8</c:v>
                </c:pt>
                <c:pt idx="151">
                  <c:v>92.09</c:v>
                </c:pt>
                <c:pt idx="152">
                  <c:v>94.09</c:v>
                </c:pt>
                <c:pt idx="153">
                  <c:v>87.8</c:v>
                </c:pt>
                <c:pt idx="154">
                  <c:v>97.54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8C-4DC6-ACC0-96507D027339}"/>
            </c:ext>
          </c:extLst>
        </c:ser>
        <c:ser>
          <c:idx val="1"/>
          <c:order val="1"/>
          <c:tx>
            <c:v>速度幻</c:v>
          </c:tx>
          <c:spPr>
            <a:ln w="19050">
              <a:noFill/>
            </a:ln>
          </c:spPr>
          <c:marker>
            <c:symbol val="square"/>
            <c:size val="2"/>
          </c:marker>
          <c:xVal>
            <c:strRef>
              <c:f>Graph_Speed!$C$158:$C$167</c:f>
              <c:strCache>
                <c:ptCount val="10"/>
                <c:pt idx="0">
                  <c:v>日付</c:v>
                </c:pt>
                <c:pt idx="1">
                  <c:v>2024/8/18</c:v>
                </c:pt>
                <c:pt idx="2">
                  <c:v>2024/11/4</c:v>
                </c:pt>
                <c:pt idx="3">
                  <c:v>2025/4/28</c:v>
                </c:pt>
                <c:pt idx="4">
                  <c:v>2025/4/29</c:v>
                </c:pt>
                <c:pt idx="5">
                  <c:v>2025/4/30</c:v>
                </c:pt>
                <c:pt idx="6">
                  <c:v>2025/5/1</c:v>
                </c:pt>
                <c:pt idx="7">
                  <c:v>2025/5/2</c:v>
                </c:pt>
                <c:pt idx="8">
                  <c:v>2025/5/3</c:v>
                </c:pt>
                <c:pt idx="9">
                  <c:v>2025/5/4</c:v>
                </c:pt>
              </c:strCache>
            </c:strRef>
          </c:xVal>
          <c:yVal>
            <c:numRef>
              <c:f>Graph_Speed!$B$158:$B$167</c:f>
              <c:numCache>
                <c:formatCode>General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74-4C19-8148-E24F08313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in val="4577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5"/>
      </c:valAx>
      <c:valAx>
        <c:axId val="113758208"/>
        <c:scaling>
          <c:orientation val="minMax"/>
          <c:max val="105"/>
          <c:min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Graph_Speed!$E$158</c:f>
              <c:strCache>
                <c:ptCount val="1"/>
                <c:pt idx="0">
                  <c:v>ノーミス達成数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2"/>
          </c:marker>
          <c:xVal>
            <c:numRef>
              <c:f>Graph_Speed!$C$159:$C$174</c:f>
              <c:numCache>
                <c:formatCode>m/d/yyyy</c:formatCode>
                <c:ptCount val="16"/>
                <c:pt idx="0">
                  <c:v>45522</c:v>
                </c:pt>
                <c:pt idx="1">
                  <c:v>45600</c:v>
                </c:pt>
                <c:pt idx="2">
                  <c:v>45775</c:v>
                </c:pt>
                <c:pt idx="3">
                  <c:v>45776</c:v>
                </c:pt>
                <c:pt idx="4">
                  <c:v>45777</c:v>
                </c:pt>
                <c:pt idx="5">
                  <c:v>45778</c:v>
                </c:pt>
                <c:pt idx="6">
                  <c:v>45779</c:v>
                </c:pt>
                <c:pt idx="7">
                  <c:v>45780</c:v>
                </c:pt>
                <c:pt idx="8">
                  <c:v>45781</c:v>
                </c:pt>
                <c:pt idx="9">
                  <c:v>45782</c:v>
                </c:pt>
                <c:pt idx="10">
                  <c:v>45783</c:v>
                </c:pt>
                <c:pt idx="11">
                  <c:v>45784</c:v>
                </c:pt>
                <c:pt idx="12">
                  <c:v>45785</c:v>
                </c:pt>
                <c:pt idx="13">
                  <c:v>45786</c:v>
                </c:pt>
                <c:pt idx="14">
                  <c:v>45787</c:v>
                </c:pt>
                <c:pt idx="15">
                  <c:v>45788</c:v>
                </c:pt>
              </c:numCache>
            </c:numRef>
          </c:xVal>
          <c:yVal>
            <c:numRef>
              <c:f>Graph_Speed!$E$159:$E$174</c:f>
              <c:numCache>
                <c:formatCode>General</c:formatCode>
                <c:ptCount val="16"/>
                <c:pt idx="0">
                  <c:v>5</c:v>
                </c:pt>
                <c:pt idx="1">
                  <c:v>5</c:v>
                </c:pt>
                <c:pt idx="2">
                  <c:v>7</c:v>
                </c:pt>
                <c:pt idx="3">
                  <c:v>14</c:v>
                </c:pt>
                <c:pt idx="4">
                  <c:v>16</c:v>
                </c:pt>
                <c:pt idx="5">
                  <c:v>13</c:v>
                </c:pt>
                <c:pt idx="6">
                  <c:v>11</c:v>
                </c:pt>
                <c:pt idx="7">
                  <c:v>13</c:v>
                </c:pt>
                <c:pt idx="8">
                  <c:v>12</c:v>
                </c:pt>
                <c:pt idx="9">
                  <c:v>0</c:v>
                </c:pt>
                <c:pt idx="10">
                  <c:v>12</c:v>
                </c:pt>
                <c:pt idx="11">
                  <c:v>4</c:v>
                </c:pt>
                <c:pt idx="12">
                  <c:v>8</c:v>
                </c:pt>
                <c:pt idx="13">
                  <c:v>9</c:v>
                </c:pt>
                <c:pt idx="14">
                  <c:v>15</c:v>
                </c:pt>
                <c:pt idx="15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F9-41E4-8E97-6D28485D6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790"/>
          <c:min val="4577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5"/>
      </c:valAx>
      <c:valAx>
        <c:axId val="113758208"/>
        <c:scaling>
          <c:orientation val="minMax"/>
          <c:max val="2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ノーミス達成数</a:t>
                </a:r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'Graph_Acc88+'!$D$1</c:f>
              <c:strCache>
                <c:ptCount val="1"/>
                <c:pt idx="0">
                  <c:v>Acc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'Graph_Acc88+'!$D$2:$D$309</c:f>
              <c:numCache>
                <c:formatCode>0.0%</c:formatCode>
                <c:ptCount val="308"/>
                <c:pt idx="0">
                  <c:v>0.997</c:v>
                </c:pt>
                <c:pt idx="1">
                  <c:v>0.98899999999999999</c:v>
                </c:pt>
                <c:pt idx="2">
                  <c:v>0.98599999999999999</c:v>
                </c:pt>
                <c:pt idx="3">
                  <c:v>0.996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0.99399999999999999</c:v>
                </c:pt>
                <c:pt idx="11">
                  <c:v>1</c:v>
                </c:pt>
                <c:pt idx="12">
                  <c:v>0.99399999999999999</c:v>
                </c:pt>
                <c:pt idx="13">
                  <c:v>0.995</c:v>
                </c:pt>
                <c:pt idx="14">
                  <c:v>1</c:v>
                </c:pt>
                <c:pt idx="15">
                  <c:v>0.99299999999999999</c:v>
                </c:pt>
                <c:pt idx="16">
                  <c:v>1</c:v>
                </c:pt>
                <c:pt idx="17">
                  <c:v>0.99299999999999999</c:v>
                </c:pt>
                <c:pt idx="18">
                  <c:v>1</c:v>
                </c:pt>
                <c:pt idx="19">
                  <c:v>1</c:v>
                </c:pt>
                <c:pt idx="20">
                  <c:v>0.997</c:v>
                </c:pt>
                <c:pt idx="21">
                  <c:v>1</c:v>
                </c:pt>
                <c:pt idx="22">
                  <c:v>1</c:v>
                </c:pt>
                <c:pt idx="23">
                  <c:v>0.995</c:v>
                </c:pt>
                <c:pt idx="24">
                  <c:v>1</c:v>
                </c:pt>
                <c:pt idx="25">
                  <c:v>0.996</c:v>
                </c:pt>
                <c:pt idx="26">
                  <c:v>0.995</c:v>
                </c:pt>
                <c:pt idx="27">
                  <c:v>0.995</c:v>
                </c:pt>
                <c:pt idx="28">
                  <c:v>1</c:v>
                </c:pt>
                <c:pt idx="29">
                  <c:v>0.99199999999999999</c:v>
                </c:pt>
                <c:pt idx="30">
                  <c:v>1</c:v>
                </c:pt>
                <c:pt idx="31">
                  <c:v>0.99399999999999999</c:v>
                </c:pt>
                <c:pt idx="32">
                  <c:v>0.99399999999999999</c:v>
                </c:pt>
                <c:pt idx="33">
                  <c:v>0.996</c:v>
                </c:pt>
                <c:pt idx="34">
                  <c:v>0.99399999999999999</c:v>
                </c:pt>
                <c:pt idx="35">
                  <c:v>1</c:v>
                </c:pt>
                <c:pt idx="36">
                  <c:v>1</c:v>
                </c:pt>
                <c:pt idx="37">
                  <c:v>0.996</c:v>
                </c:pt>
                <c:pt idx="38">
                  <c:v>1</c:v>
                </c:pt>
                <c:pt idx="39">
                  <c:v>0.996</c:v>
                </c:pt>
                <c:pt idx="40">
                  <c:v>1</c:v>
                </c:pt>
                <c:pt idx="41">
                  <c:v>0.98899999999999999</c:v>
                </c:pt>
                <c:pt idx="42">
                  <c:v>0.996</c:v>
                </c:pt>
                <c:pt idx="43">
                  <c:v>0.996</c:v>
                </c:pt>
                <c:pt idx="44">
                  <c:v>0.996</c:v>
                </c:pt>
                <c:pt idx="45">
                  <c:v>0.995</c:v>
                </c:pt>
                <c:pt idx="46">
                  <c:v>1</c:v>
                </c:pt>
                <c:pt idx="47">
                  <c:v>1</c:v>
                </c:pt>
                <c:pt idx="48">
                  <c:v>0.99299999999999999</c:v>
                </c:pt>
                <c:pt idx="49">
                  <c:v>1</c:v>
                </c:pt>
                <c:pt idx="50">
                  <c:v>0.99399999999999999</c:v>
                </c:pt>
                <c:pt idx="51">
                  <c:v>0.99399999999999999</c:v>
                </c:pt>
                <c:pt idx="52">
                  <c:v>1</c:v>
                </c:pt>
                <c:pt idx="53">
                  <c:v>1</c:v>
                </c:pt>
                <c:pt idx="54">
                  <c:v>0.99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0.995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0.996</c:v>
                </c:pt>
                <c:pt idx="63">
                  <c:v>1</c:v>
                </c:pt>
                <c:pt idx="64">
                  <c:v>1</c:v>
                </c:pt>
                <c:pt idx="65">
                  <c:v>0.99399999999999999</c:v>
                </c:pt>
                <c:pt idx="66">
                  <c:v>0.996</c:v>
                </c:pt>
                <c:pt idx="67">
                  <c:v>0.99299999999999999</c:v>
                </c:pt>
                <c:pt idx="68">
                  <c:v>1</c:v>
                </c:pt>
                <c:pt idx="69">
                  <c:v>0.99399999999999999</c:v>
                </c:pt>
                <c:pt idx="70">
                  <c:v>0.996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</c:numCache>
            </c:numRef>
          </c:xVal>
          <c:yVal>
            <c:numRef>
              <c:f>'Graph_Acc88+'!$C$2:$C$309</c:f>
              <c:numCache>
                <c:formatCode>0.00_ </c:formatCode>
                <c:ptCount val="308"/>
                <c:pt idx="0">
                  <c:v>88.56</c:v>
                </c:pt>
                <c:pt idx="1">
                  <c:v>89.96</c:v>
                </c:pt>
                <c:pt idx="2">
                  <c:v>91.34</c:v>
                </c:pt>
                <c:pt idx="3">
                  <c:v>90.49</c:v>
                </c:pt>
                <c:pt idx="4">
                  <c:v>95.82</c:v>
                </c:pt>
                <c:pt idx="5">
                  <c:v>92.82</c:v>
                </c:pt>
                <c:pt idx="6">
                  <c:v>89.15</c:v>
                </c:pt>
                <c:pt idx="7">
                  <c:v>94.99</c:v>
                </c:pt>
                <c:pt idx="8">
                  <c:v>90.38</c:v>
                </c:pt>
                <c:pt idx="9">
                  <c:v>91.32</c:v>
                </c:pt>
                <c:pt idx="10">
                  <c:v>89.29</c:v>
                </c:pt>
                <c:pt idx="11">
                  <c:v>94.96</c:v>
                </c:pt>
                <c:pt idx="12">
                  <c:v>90.38</c:v>
                </c:pt>
                <c:pt idx="13">
                  <c:v>88.33</c:v>
                </c:pt>
                <c:pt idx="14">
                  <c:v>91.48</c:v>
                </c:pt>
                <c:pt idx="15">
                  <c:v>88.22</c:v>
                </c:pt>
                <c:pt idx="16">
                  <c:v>92.99</c:v>
                </c:pt>
                <c:pt idx="17">
                  <c:v>90.49</c:v>
                </c:pt>
                <c:pt idx="18">
                  <c:v>90.32</c:v>
                </c:pt>
                <c:pt idx="19">
                  <c:v>92</c:v>
                </c:pt>
                <c:pt idx="20">
                  <c:v>91.42</c:v>
                </c:pt>
                <c:pt idx="21">
                  <c:v>91.59</c:v>
                </c:pt>
                <c:pt idx="22">
                  <c:v>89.97</c:v>
                </c:pt>
                <c:pt idx="23">
                  <c:v>94.77</c:v>
                </c:pt>
                <c:pt idx="24">
                  <c:v>89.83</c:v>
                </c:pt>
                <c:pt idx="25">
                  <c:v>97.26</c:v>
                </c:pt>
                <c:pt idx="26">
                  <c:v>91.76</c:v>
                </c:pt>
                <c:pt idx="27">
                  <c:v>93.47</c:v>
                </c:pt>
                <c:pt idx="28">
                  <c:v>96.32</c:v>
                </c:pt>
                <c:pt idx="29">
                  <c:v>91.38</c:v>
                </c:pt>
                <c:pt idx="30">
                  <c:v>92.15</c:v>
                </c:pt>
                <c:pt idx="31">
                  <c:v>88.66</c:v>
                </c:pt>
                <c:pt idx="32">
                  <c:v>95.38</c:v>
                </c:pt>
                <c:pt idx="33">
                  <c:v>89.01</c:v>
                </c:pt>
                <c:pt idx="34">
                  <c:v>92.64</c:v>
                </c:pt>
                <c:pt idx="35">
                  <c:v>91.19</c:v>
                </c:pt>
                <c:pt idx="36">
                  <c:v>95.97</c:v>
                </c:pt>
                <c:pt idx="37">
                  <c:v>90.19</c:v>
                </c:pt>
                <c:pt idx="38">
                  <c:v>91.6</c:v>
                </c:pt>
                <c:pt idx="39">
                  <c:v>90.66</c:v>
                </c:pt>
                <c:pt idx="40">
                  <c:v>94.86</c:v>
                </c:pt>
                <c:pt idx="41">
                  <c:v>91.1</c:v>
                </c:pt>
                <c:pt idx="42">
                  <c:v>88.98</c:v>
                </c:pt>
                <c:pt idx="43">
                  <c:v>90.85</c:v>
                </c:pt>
                <c:pt idx="44">
                  <c:v>95.78</c:v>
                </c:pt>
                <c:pt idx="45">
                  <c:v>90.27</c:v>
                </c:pt>
                <c:pt idx="46">
                  <c:v>97.65</c:v>
                </c:pt>
                <c:pt idx="47">
                  <c:v>95.37</c:v>
                </c:pt>
                <c:pt idx="48">
                  <c:v>89.55</c:v>
                </c:pt>
                <c:pt idx="49">
                  <c:v>92.73</c:v>
                </c:pt>
                <c:pt idx="50">
                  <c:v>98.77</c:v>
                </c:pt>
                <c:pt idx="51">
                  <c:v>88.25</c:v>
                </c:pt>
                <c:pt idx="52">
                  <c:v>98.46</c:v>
                </c:pt>
                <c:pt idx="53">
                  <c:v>93.75</c:v>
                </c:pt>
                <c:pt idx="54">
                  <c:v>99.29</c:v>
                </c:pt>
                <c:pt idx="55">
                  <c:v>88.78</c:v>
                </c:pt>
                <c:pt idx="56">
                  <c:v>92.83</c:v>
                </c:pt>
                <c:pt idx="57">
                  <c:v>98.86</c:v>
                </c:pt>
                <c:pt idx="58">
                  <c:v>95.37</c:v>
                </c:pt>
                <c:pt idx="59">
                  <c:v>100.43</c:v>
                </c:pt>
                <c:pt idx="60">
                  <c:v>94.61</c:v>
                </c:pt>
                <c:pt idx="61">
                  <c:v>98.94</c:v>
                </c:pt>
                <c:pt idx="62">
                  <c:v>92.43</c:v>
                </c:pt>
                <c:pt idx="63">
                  <c:v>98.18</c:v>
                </c:pt>
                <c:pt idx="64">
                  <c:v>97.81</c:v>
                </c:pt>
                <c:pt idx="65">
                  <c:v>98.24</c:v>
                </c:pt>
                <c:pt idx="66">
                  <c:v>92.35</c:v>
                </c:pt>
                <c:pt idx="67">
                  <c:v>93.82</c:v>
                </c:pt>
                <c:pt idx="68">
                  <c:v>93.77</c:v>
                </c:pt>
                <c:pt idx="69">
                  <c:v>95.12</c:v>
                </c:pt>
                <c:pt idx="70">
                  <c:v>91.17</c:v>
                </c:pt>
                <c:pt idx="71">
                  <c:v>96.45</c:v>
                </c:pt>
                <c:pt idx="72">
                  <c:v>100.02</c:v>
                </c:pt>
                <c:pt idx="73">
                  <c:v>88.42</c:v>
                </c:pt>
                <c:pt idx="74">
                  <c:v>89.8</c:v>
                </c:pt>
                <c:pt idx="75">
                  <c:v>92.09</c:v>
                </c:pt>
                <c:pt idx="76">
                  <c:v>94.09</c:v>
                </c:pt>
                <c:pt idx="77">
                  <c:v>97.54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4A-47F8-B3A4-06A09A9E3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1"/>
          <c:min val="0.9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正確性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113758208"/>
        <c:crosses val="autoZero"/>
        <c:crossBetween val="midCat"/>
        <c:majorUnit val="5.000000000000001E-3"/>
      </c:valAx>
      <c:valAx>
        <c:axId val="113758208"/>
        <c:scaling>
          <c:orientation val="minMax"/>
          <c:max val="101"/>
          <c:min val="88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1" i="0" u="none" strike="noStrike" kern="1200" baseline="0">
                    <a:solidFill>
                      <a:sysClr val="windowText" lastClr="000000"/>
                    </a:solidFill>
                  </a:rPr>
                  <a:t>速度</a:t>
                </a:r>
                <a:r>
                  <a:rPr lang="en-US" altLang="ja-JP" sz="1000" b="1" i="0" u="none" strike="noStrike" kern="1200" baseline="0">
                    <a:solidFill>
                      <a:sysClr val="windowText" lastClr="000000"/>
                    </a:solidFill>
                  </a:rPr>
                  <a:t>(wpm)</a:t>
                </a:r>
                <a:endParaRPr lang="ja-JP" altLang="en-US" sz="1000" b="1" i="0" u="none" strike="noStrike" kern="1200" baseline="0">
                  <a:solidFill>
                    <a:sysClr val="windowText" lastClr="000000"/>
                  </a:solidFill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rich>
          </c:tx>
          <c:overlay val="0"/>
        </c:title>
        <c:numFmt formatCode="#,##0_);[Red]\(#,##0\)" sourceLinked="0"/>
        <c:majorTickMark val="out"/>
        <c:minorTickMark val="none"/>
        <c:tickLblPos val="nextTo"/>
        <c:crossAx val="108667264"/>
        <c:crosses val="autoZero"/>
        <c:crossBetween val="midCat"/>
        <c:maj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'Graph_Acc90+'!$D$1</c:f>
              <c:strCache>
                <c:ptCount val="1"/>
                <c:pt idx="0">
                  <c:v>Acc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'Graph_Acc90+'!$D$2:$D$1250</c:f>
              <c:numCache>
                <c:formatCode>0.0%</c:formatCode>
                <c:ptCount val="1249"/>
                <c:pt idx="0">
                  <c:v>0.98599999999999999</c:v>
                </c:pt>
                <c:pt idx="1">
                  <c:v>0.996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0.99399999999999999</c:v>
                </c:pt>
                <c:pt idx="9">
                  <c:v>1</c:v>
                </c:pt>
                <c:pt idx="10">
                  <c:v>1</c:v>
                </c:pt>
                <c:pt idx="11">
                  <c:v>0.99299999999999999</c:v>
                </c:pt>
                <c:pt idx="12">
                  <c:v>1</c:v>
                </c:pt>
                <c:pt idx="13">
                  <c:v>1</c:v>
                </c:pt>
                <c:pt idx="14">
                  <c:v>0.997</c:v>
                </c:pt>
                <c:pt idx="15">
                  <c:v>1</c:v>
                </c:pt>
                <c:pt idx="16">
                  <c:v>0.995</c:v>
                </c:pt>
                <c:pt idx="17">
                  <c:v>0.996</c:v>
                </c:pt>
                <c:pt idx="18">
                  <c:v>0.995</c:v>
                </c:pt>
                <c:pt idx="19">
                  <c:v>0.995</c:v>
                </c:pt>
                <c:pt idx="20">
                  <c:v>1</c:v>
                </c:pt>
                <c:pt idx="21">
                  <c:v>0.99199999999999999</c:v>
                </c:pt>
                <c:pt idx="22">
                  <c:v>1</c:v>
                </c:pt>
                <c:pt idx="23">
                  <c:v>0.99399999999999999</c:v>
                </c:pt>
                <c:pt idx="24">
                  <c:v>0.99399999999999999</c:v>
                </c:pt>
                <c:pt idx="25">
                  <c:v>1</c:v>
                </c:pt>
                <c:pt idx="26">
                  <c:v>1</c:v>
                </c:pt>
                <c:pt idx="27">
                  <c:v>0.996</c:v>
                </c:pt>
                <c:pt idx="28">
                  <c:v>1</c:v>
                </c:pt>
                <c:pt idx="29">
                  <c:v>0.996</c:v>
                </c:pt>
                <c:pt idx="30">
                  <c:v>1</c:v>
                </c:pt>
                <c:pt idx="31">
                  <c:v>0.98899999999999999</c:v>
                </c:pt>
                <c:pt idx="32">
                  <c:v>0.996</c:v>
                </c:pt>
                <c:pt idx="33">
                  <c:v>0.996</c:v>
                </c:pt>
                <c:pt idx="34">
                  <c:v>0.995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0.99399999999999999</c:v>
                </c:pt>
                <c:pt idx="39">
                  <c:v>1</c:v>
                </c:pt>
                <c:pt idx="40">
                  <c:v>1</c:v>
                </c:pt>
                <c:pt idx="41">
                  <c:v>0.99</c:v>
                </c:pt>
                <c:pt idx="42">
                  <c:v>1</c:v>
                </c:pt>
                <c:pt idx="43">
                  <c:v>1</c:v>
                </c:pt>
                <c:pt idx="44">
                  <c:v>0.995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0.996</c:v>
                </c:pt>
                <c:pt idx="49">
                  <c:v>1</c:v>
                </c:pt>
                <c:pt idx="50">
                  <c:v>1</c:v>
                </c:pt>
                <c:pt idx="51">
                  <c:v>0.99399999999999999</c:v>
                </c:pt>
                <c:pt idx="52">
                  <c:v>0.996</c:v>
                </c:pt>
                <c:pt idx="53">
                  <c:v>0.99299999999999999</c:v>
                </c:pt>
                <c:pt idx="54">
                  <c:v>1</c:v>
                </c:pt>
                <c:pt idx="55">
                  <c:v>0.99399999999999999</c:v>
                </c:pt>
                <c:pt idx="56">
                  <c:v>0.996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</c:numCache>
            </c:numRef>
          </c:xVal>
          <c:yVal>
            <c:numRef>
              <c:f>'Graph_Acc90+'!$C$2:$C$1250</c:f>
              <c:numCache>
                <c:formatCode>0.00_ </c:formatCode>
                <c:ptCount val="1249"/>
                <c:pt idx="0">
                  <c:v>91.34</c:v>
                </c:pt>
                <c:pt idx="1">
                  <c:v>90.49</c:v>
                </c:pt>
                <c:pt idx="2">
                  <c:v>95.82</c:v>
                </c:pt>
                <c:pt idx="3">
                  <c:v>92.82</c:v>
                </c:pt>
                <c:pt idx="4">
                  <c:v>94.99</c:v>
                </c:pt>
                <c:pt idx="5">
                  <c:v>90.38</c:v>
                </c:pt>
                <c:pt idx="6">
                  <c:v>91.32</c:v>
                </c:pt>
                <c:pt idx="7">
                  <c:v>94.96</c:v>
                </c:pt>
                <c:pt idx="8">
                  <c:v>90.38</c:v>
                </c:pt>
                <c:pt idx="9">
                  <c:v>91.48</c:v>
                </c:pt>
                <c:pt idx="10">
                  <c:v>92.99</c:v>
                </c:pt>
                <c:pt idx="11">
                  <c:v>90.49</c:v>
                </c:pt>
                <c:pt idx="12">
                  <c:v>90.32</c:v>
                </c:pt>
                <c:pt idx="13">
                  <c:v>92</c:v>
                </c:pt>
                <c:pt idx="14">
                  <c:v>91.42</c:v>
                </c:pt>
                <c:pt idx="15">
                  <c:v>91.59</c:v>
                </c:pt>
                <c:pt idx="16">
                  <c:v>94.77</c:v>
                </c:pt>
                <c:pt idx="17">
                  <c:v>97.26</c:v>
                </c:pt>
                <c:pt idx="18">
                  <c:v>91.76</c:v>
                </c:pt>
                <c:pt idx="19">
                  <c:v>93.47</c:v>
                </c:pt>
                <c:pt idx="20">
                  <c:v>96.32</c:v>
                </c:pt>
                <c:pt idx="21">
                  <c:v>91.38</c:v>
                </c:pt>
                <c:pt idx="22">
                  <c:v>92.15</c:v>
                </c:pt>
                <c:pt idx="23">
                  <c:v>95.38</c:v>
                </c:pt>
                <c:pt idx="24">
                  <c:v>92.64</c:v>
                </c:pt>
                <c:pt idx="25">
                  <c:v>91.19</c:v>
                </c:pt>
                <c:pt idx="26">
                  <c:v>95.97</c:v>
                </c:pt>
                <c:pt idx="27">
                  <c:v>90.19</c:v>
                </c:pt>
                <c:pt idx="28">
                  <c:v>91.6</c:v>
                </c:pt>
                <c:pt idx="29">
                  <c:v>90.66</c:v>
                </c:pt>
                <c:pt idx="30">
                  <c:v>94.86</c:v>
                </c:pt>
                <c:pt idx="31">
                  <c:v>91.1</c:v>
                </c:pt>
                <c:pt idx="32">
                  <c:v>90.85</c:v>
                </c:pt>
                <c:pt idx="33">
                  <c:v>95.78</c:v>
                </c:pt>
                <c:pt idx="34">
                  <c:v>90.27</c:v>
                </c:pt>
                <c:pt idx="35">
                  <c:v>97.65</c:v>
                </c:pt>
                <c:pt idx="36">
                  <c:v>95.37</c:v>
                </c:pt>
                <c:pt idx="37">
                  <c:v>92.73</c:v>
                </c:pt>
                <c:pt idx="38">
                  <c:v>98.77</c:v>
                </c:pt>
                <c:pt idx="39">
                  <c:v>98.46</c:v>
                </c:pt>
                <c:pt idx="40">
                  <c:v>93.75</c:v>
                </c:pt>
                <c:pt idx="41">
                  <c:v>99.29</c:v>
                </c:pt>
                <c:pt idx="42">
                  <c:v>92.83</c:v>
                </c:pt>
                <c:pt idx="43">
                  <c:v>98.86</c:v>
                </c:pt>
                <c:pt idx="44">
                  <c:v>95.37</c:v>
                </c:pt>
                <c:pt idx="45">
                  <c:v>100.43</c:v>
                </c:pt>
                <c:pt idx="46">
                  <c:v>94.61</c:v>
                </c:pt>
                <c:pt idx="47">
                  <c:v>98.94</c:v>
                </c:pt>
                <c:pt idx="48">
                  <c:v>92.43</c:v>
                </c:pt>
                <c:pt idx="49">
                  <c:v>98.18</c:v>
                </c:pt>
                <c:pt idx="50">
                  <c:v>97.81</c:v>
                </c:pt>
                <c:pt idx="51">
                  <c:v>98.24</c:v>
                </c:pt>
                <c:pt idx="52">
                  <c:v>92.35</c:v>
                </c:pt>
                <c:pt idx="53">
                  <c:v>93.82</c:v>
                </c:pt>
                <c:pt idx="54">
                  <c:v>93.77</c:v>
                </c:pt>
                <c:pt idx="55">
                  <c:v>95.12</c:v>
                </c:pt>
                <c:pt idx="56">
                  <c:v>91.17</c:v>
                </c:pt>
                <c:pt idx="57">
                  <c:v>96.45</c:v>
                </c:pt>
                <c:pt idx="58">
                  <c:v>100.02</c:v>
                </c:pt>
                <c:pt idx="59">
                  <c:v>92.09</c:v>
                </c:pt>
                <c:pt idx="60">
                  <c:v>94.09</c:v>
                </c:pt>
                <c:pt idx="61">
                  <c:v>97.54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F-4689-901F-20323763C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1"/>
          <c:min val="0.9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正確性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113758208"/>
        <c:crosses val="autoZero"/>
        <c:crossBetween val="midCat"/>
        <c:majorUnit val="5.000000000000001E-3"/>
      </c:valAx>
      <c:valAx>
        <c:axId val="113758208"/>
        <c:scaling>
          <c:orientation val="minMax"/>
          <c:max val="101"/>
          <c:min val="9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1" i="0" u="none" strike="noStrike" kern="1200" baseline="0">
                    <a:solidFill>
                      <a:sysClr val="windowText" lastClr="000000"/>
                    </a:solidFill>
                  </a:rPr>
                  <a:t>速度</a:t>
                </a:r>
                <a:r>
                  <a:rPr lang="en-US" altLang="ja-JP" sz="1000" b="1" i="0" u="none" strike="noStrike" kern="1200" baseline="0">
                    <a:solidFill>
                      <a:sysClr val="windowText" lastClr="000000"/>
                    </a:solidFill>
                  </a:rPr>
                  <a:t>(wpm)</a:t>
                </a:r>
                <a:endParaRPr lang="ja-JP" altLang="en-US" sz="1000" b="1" i="0" u="none" strike="noStrike" kern="1200" baseline="0">
                  <a:solidFill>
                    <a:sysClr val="windowText" lastClr="000000"/>
                  </a:solidFill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rich>
          </c:tx>
          <c:overlay val="0"/>
        </c:title>
        <c:numFmt formatCode="#,##0_);[Red]\(#,##0\)" sourceLinked="0"/>
        <c:majorTickMark val="out"/>
        <c:minorTickMark val="none"/>
        <c:tickLblPos val="nextTo"/>
        <c:crossAx val="108667264"/>
        <c:crosses val="autoZero"/>
        <c:crossBetween val="midCat"/>
        <c:maj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13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50C67B2-C464-49DE-9F67-ECBEDFE17E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13</xdr:col>
      <xdr:colOff>250825</xdr:colOff>
      <xdr:row>49</xdr:row>
      <xdr:rowOff>125413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B97CAD2-8FC6-42D3-BD2C-4CFEC7F227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52</xdr:row>
      <xdr:rowOff>0</xdr:rowOff>
    </xdr:from>
    <xdr:to>
      <xdr:col>13</xdr:col>
      <xdr:colOff>250825</xdr:colOff>
      <xdr:row>74</xdr:row>
      <xdr:rowOff>125413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1ADD4B52-70B2-4D16-B561-440AE73840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29AFA3-AAC7-4707-9578-2F34024598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1926FD-7E1F-44DC-B12F-311C3DE9F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BF743-858C-46DA-BD99-A82ABA08C11A}">
  <sheetPr codeName="Sheet3" filterMode="1"/>
  <dimension ref="A1:N164"/>
  <sheetViews>
    <sheetView view="pageBreakPreview" zoomScaleNormal="100" workbookViewId="0">
      <pane xSplit="3" ySplit="1" topLeftCell="D60" activePane="bottomRight" state="frozen"/>
      <selection pane="topRight" activeCell="D1" sqref="D1"/>
      <selection pane="bottomLeft" activeCell="A2" sqref="A2"/>
      <selection pane="bottomRight" activeCell="I2" sqref="I2:I126"/>
    </sheetView>
  </sheetViews>
  <sheetFormatPr defaultColWidth="8.125" defaultRowHeight="11.25" x14ac:dyDescent="0.15"/>
  <cols>
    <col min="1" max="1" width="4.5" style="1" bestFit="1" customWidth="1"/>
    <col min="2" max="2" width="8.125" style="1" customWidth="1"/>
    <col min="3" max="3" width="7" style="1" customWidth="1"/>
    <col min="4" max="4" width="36" style="1" customWidth="1"/>
    <col min="5" max="5" width="8.75" style="1" bestFit="1" customWidth="1"/>
    <col min="6" max="8" width="6.75" style="1" customWidth="1"/>
    <col min="9" max="9" width="6.875" style="1" customWidth="1"/>
    <col min="10" max="10" width="6.25" style="1" customWidth="1"/>
    <col min="11" max="11" width="7.5" style="1" bestFit="1" customWidth="1"/>
    <col min="12" max="12" width="6.125" style="1" customWidth="1"/>
    <col min="13" max="14" width="8.125" style="1" customWidth="1"/>
    <col min="15" max="16384" width="8.125" style="1"/>
  </cols>
  <sheetData>
    <row r="1" spans="1:14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139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65</v>
      </c>
      <c r="L1" s="1" t="s">
        <v>64</v>
      </c>
      <c r="N1" s="1" t="s">
        <v>70</v>
      </c>
    </row>
    <row r="2" spans="1:14" ht="12" x14ac:dyDescent="0.2">
      <c r="A2" s="1">
        <v>155</v>
      </c>
      <c r="B2" s="4">
        <v>45788.316967592589</v>
      </c>
      <c r="C2" s="2">
        <v>97.54</v>
      </c>
      <c r="D2" s="20" t="s">
        <v>77</v>
      </c>
      <c r="E2" s="1">
        <f>VLOOKUP(D2,texts!B$2:C$452,2,FALSE)</f>
        <v>1210438</v>
      </c>
      <c r="F2" s="1" t="s">
        <v>10</v>
      </c>
      <c r="G2" s="1">
        <v>1</v>
      </c>
      <c r="H2" s="1">
        <v>3</v>
      </c>
      <c r="I2" s="3">
        <v>1</v>
      </c>
      <c r="J2" s="1">
        <v>81</v>
      </c>
      <c r="K2" s="2">
        <f t="shared" ref="K2:K33" si="0">AVERAGE(C3:C12)</f>
        <v>92.873000000000005</v>
      </c>
      <c r="L2" s="1" t="str">
        <f t="shared" ref="L2:L8" si="1">IF(K2&gt;=80, "Megaracer",IF(K2&gt;=55, "Typemaster","-"))</f>
        <v>Megaracer</v>
      </c>
      <c r="M2" s="10">
        <f>K2*5</f>
        <v>464.36500000000001</v>
      </c>
      <c r="N2" s="10">
        <f t="shared" ref="N2:N33" si="2">C2*5</f>
        <v>487.70000000000005</v>
      </c>
    </row>
    <row r="3" spans="1:14" ht="12" hidden="1" x14ac:dyDescent="0.2">
      <c r="A3" s="1">
        <v>154</v>
      </c>
      <c r="B3" s="4">
        <v>45788.313969907409</v>
      </c>
      <c r="C3" s="2">
        <v>87.8</v>
      </c>
      <c r="D3" s="20" t="s">
        <v>101</v>
      </c>
      <c r="E3" s="1">
        <f>VLOOKUP(D3,texts!B$2:C$452,2,FALSE)</f>
        <v>1210448</v>
      </c>
      <c r="F3" s="1" t="s">
        <v>9</v>
      </c>
      <c r="G3" s="1">
        <v>2</v>
      </c>
      <c r="H3" s="1">
        <v>3</v>
      </c>
      <c r="I3" s="3">
        <v>0.98899999999999999</v>
      </c>
      <c r="J3" s="1">
        <v>142</v>
      </c>
      <c r="K3" s="2">
        <f t="shared" si="0"/>
        <v>93.474999999999994</v>
      </c>
      <c r="L3" s="1" t="str">
        <f t="shared" si="1"/>
        <v>Megaracer</v>
      </c>
      <c r="M3" s="10">
        <f t="shared" ref="M3:M66" si="3">K3*5</f>
        <v>467.375</v>
      </c>
      <c r="N3" s="10">
        <f t="shared" si="2"/>
        <v>439</v>
      </c>
    </row>
    <row r="4" spans="1:14" ht="12" x14ac:dyDescent="0.2">
      <c r="A4" s="1">
        <v>153</v>
      </c>
      <c r="B4" s="4">
        <v>45788.310324074075</v>
      </c>
      <c r="C4" s="2">
        <v>94.09</v>
      </c>
      <c r="D4" s="20" t="s">
        <v>86</v>
      </c>
      <c r="E4" s="1">
        <f>VLOOKUP(D4,texts!B$2:C$452,2,FALSE)</f>
        <v>1210447</v>
      </c>
      <c r="F4" s="1" t="s">
        <v>9</v>
      </c>
      <c r="G4" s="1">
        <v>3</v>
      </c>
      <c r="H4" s="1">
        <v>3</v>
      </c>
      <c r="I4" s="3">
        <v>1</v>
      </c>
      <c r="J4" s="1">
        <v>53</v>
      </c>
      <c r="K4" s="2">
        <f t="shared" si="0"/>
        <v>93.300999999999988</v>
      </c>
      <c r="L4" s="1" t="str">
        <f t="shared" si="1"/>
        <v>Megaracer</v>
      </c>
      <c r="M4" s="10">
        <f t="shared" si="3"/>
        <v>466.50499999999994</v>
      </c>
      <c r="N4" s="10">
        <f t="shared" si="2"/>
        <v>470.45000000000005</v>
      </c>
    </row>
    <row r="5" spans="1:14" ht="12" x14ac:dyDescent="0.2">
      <c r="A5" s="1">
        <v>152</v>
      </c>
      <c r="B5" s="4">
        <v>45788.309479166666</v>
      </c>
      <c r="C5" s="2">
        <v>92.09</v>
      </c>
      <c r="D5" s="20" t="s">
        <v>79</v>
      </c>
      <c r="E5" s="1">
        <f>VLOOKUP(D5,texts!B$2:C$452,2,FALSE)</f>
        <v>1210413</v>
      </c>
      <c r="F5" s="1" t="s">
        <v>10</v>
      </c>
      <c r="G5" s="1">
        <v>1</v>
      </c>
      <c r="H5" s="1">
        <v>3</v>
      </c>
      <c r="I5" s="3">
        <v>1</v>
      </c>
      <c r="J5" s="1">
        <v>60</v>
      </c>
      <c r="K5" s="2">
        <f t="shared" si="0"/>
        <v>93.915999999999997</v>
      </c>
      <c r="L5" s="1" t="str">
        <f t="shared" si="1"/>
        <v>Megaracer</v>
      </c>
      <c r="M5" s="10">
        <f t="shared" si="3"/>
        <v>469.58</v>
      </c>
      <c r="N5" s="10">
        <f t="shared" si="2"/>
        <v>460.45000000000005</v>
      </c>
    </row>
    <row r="6" spans="1:14" ht="12" x14ac:dyDescent="0.2">
      <c r="A6" s="1">
        <v>151</v>
      </c>
      <c r="B6" s="4">
        <v>45788.308599537035</v>
      </c>
      <c r="C6" s="2">
        <v>89.8</v>
      </c>
      <c r="D6" s="20" t="s">
        <v>95</v>
      </c>
      <c r="E6" s="1">
        <f>VLOOKUP(D6,texts!B$2:C$452,2,FALSE)</f>
        <v>1210428</v>
      </c>
      <c r="F6" s="1" t="s">
        <v>9</v>
      </c>
      <c r="G6" s="1">
        <v>2</v>
      </c>
      <c r="H6" s="1">
        <v>3</v>
      </c>
      <c r="I6" s="3">
        <v>1</v>
      </c>
      <c r="J6" s="1">
        <v>33</v>
      </c>
      <c r="K6" s="2">
        <f t="shared" si="0"/>
        <v>94.717000000000013</v>
      </c>
      <c r="L6" s="1" t="str">
        <f t="shared" si="1"/>
        <v>Megaracer</v>
      </c>
      <c r="M6" s="10">
        <f t="shared" si="3"/>
        <v>473.58500000000004</v>
      </c>
      <c r="N6" s="10">
        <f t="shared" si="2"/>
        <v>449</v>
      </c>
    </row>
    <row r="7" spans="1:14" ht="12" x14ac:dyDescent="0.2">
      <c r="A7" s="1">
        <v>150</v>
      </c>
      <c r="B7" s="4">
        <v>45788.307754629626</v>
      </c>
      <c r="C7" s="2">
        <v>88.42</v>
      </c>
      <c r="D7" s="20" t="s">
        <v>99</v>
      </c>
      <c r="E7" s="1">
        <f>VLOOKUP(D7,texts!B$2:C$452,2,FALSE)</f>
        <v>1210429</v>
      </c>
      <c r="F7" s="1" t="s">
        <v>10</v>
      </c>
      <c r="G7" s="1">
        <v>1</v>
      </c>
      <c r="H7" s="1">
        <v>3</v>
      </c>
      <c r="I7" s="3">
        <v>1</v>
      </c>
      <c r="J7" s="1">
        <v>37</v>
      </c>
      <c r="K7" s="2">
        <f t="shared" si="0"/>
        <v>95.693000000000012</v>
      </c>
      <c r="L7" s="1" t="str">
        <f t="shared" si="1"/>
        <v>Megaracer</v>
      </c>
      <c r="M7" s="10">
        <f t="shared" si="3"/>
        <v>478.46500000000003</v>
      </c>
      <c r="N7" s="10">
        <f t="shared" si="2"/>
        <v>442.1</v>
      </c>
    </row>
    <row r="8" spans="1:14" ht="12" x14ac:dyDescent="0.2">
      <c r="A8" s="1">
        <v>149</v>
      </c>
      <c r="B8" s="4">
        <v>45788.241203703707</v>
      </c>
      <c r="C8" s="2">
        <v>100.02</v>
      </c>
      <c r="D8" s="20" t="s">
        <v>78</v>
      </c>
      <c r="E8" s="1">
        <f>VLOOKUP(D8,texts!B$2:C$452,2,FALSE)</f>
        <v>1210446</v>
      </c>
      <c r="F8" s="1" t="s">
        <v>10</v>
      </c>
      <c r="G8" s="1">
        <v>1</v>
      </c>
      <c r="H8" s="1">
        <v>3</v>
      </c>
      <c r="I8" s="3">
        <v>1</v>
      </c>
      <c r="J8" s="1">
        <v>55</v>
      </c>
      <c r="K8" s="2">
        <f t="shared" si="0"/>
        <v>94.934000000000012</v>
      </c>
      <c r="L8" s="1" t="str">
        <f t="shared" si="1"/>
        <v>Megaracer</v>
      </c>
      <c r="M8" s="10">
        <f t="shared" si="3"/>
        <v>474.67000000000007</v>
      </c>
      <c r="N8" s="10">
        <f t="shared" si="2"/>
        <v>500.09999999999997</v>
      </c>
    </row>
    <row r="9" spans="1:14" ht="12" x14ac:dyDescent="0.2">
      <c r="A9" s="1">
        <v>148</v>
      </c>
      <c r="B9" s="4">
        <v>45788.239189814813</v>
      </c>
      <c r="C9" s="2">
        <v>96.45</v>
      </c>
      <c r="D9" s="20" t="s">
        <v>80</v>
      </c>
      <c r="E9" s="1">
        <f>VLOOKUP(D9,texts!B$2:C$452,2,FALSE)</f>
        <v>1210390</v>
      </c>
      <c r="F9" s="1" t="s">
        <v>10</v>
      </c>
      <c r="G9" s="1">
        <v>1</v>
      </c>
      <c r="H9" s="1">
        <v>3</v>
      </c>
      <c r="I9" s="3">
        <v>1</v>
      </c>
      <c r="J9" s="1">
        <v>50</v>
      </c>
      <c r="K9" s="2">
        <f t="shared" si="0"/>
        <v>95.183000000000021</v>
      </c>
      <c r="L9" s="1" t="str">
        <f t="shared" ref="L9:L14" si="4">IF(K9&gt;=80, "Megaracer",IF(K9&gt;=55, "Typemaster","-"))</f>
        <v>Megaracer</v>
      </c>
      <c r="M9" s="10">
        <f t="shared" si="3"/>
        <v>475.91500000000008</v>
      </c>
      <c r="N9" s="10">
        <f t="shared" si="2"/>
        <v>482.25</v>
      </c>
    </row>
    <row r="10" spans="1:14" ht="12" x14ac:dyDescent="0.2">
      <c r="A10" s="1">
        <v>147</v>
      </c>
      <c r="B10" s="4">
        <v>45788.236296296294</v>
      </c>
      <c r="C10" s="2">
        <v>91.17</v>
      </c>
      <c r="D10" s="20" t="s">
        <v>77</v>
      </c>
      <c r="E10" s="1">
        <f>VLOOKUP(D10,texts!B$2:C$452,2,FALSE)</f>
        <v>1210438</v>
      </c>
      <c r="F10" s="1" t="s">
        <v>10</v>
      </c>
      <c r="G10" s="1">
        <v>1</v>
      </c>
      <c r="H10" s="1">
        <v>3</v>
      </c>
      <c r="I10" s="3">
        <v>0.996</v>
      </c>
      <c r="J10" s="1">
        <v>76</v>
      </c>
      <c r="K10" s="2">
        <f t="shared" si="0"/>
        <v>95.527000000000015</v>
      </c>
      <c r="L10" s="1" t="str">
        <f t="shared" si="4"/>
        <v>Megaracer</v>
      </c>
      <c r="M10" s="10">
        <f t="shared" si="3"/>
        <v>477.6350000000001</v>
      </c>
      <c r="N10" s="10">
        <f t="shared" si="2"/>
        <v>455.85</v>
      </c>
    </row>
    <row r="11" spans="1:14" ht="12" x14ac:dyDescent="0.2">
      <c r="A11" s="1">
        <v>146</v>
      </c>
      <c r="B11" s="4">
        <v>45788.233923611115</v>
      </c>
      <c r="C11" s="2">
        <v>95.12</v>
      </c>
      <c r="D11" s="20" t="s">
        <v>78</v>
      </c>
      <c r="E11" s="1">
        <f>VLOOKUP(D11,texts!B$2:C$452,2,FALSE)</f>
        <v>1210446</v>
      </c>
      <c r="F11" s="1" t="s">
        <v>9</v>
      </c>
      <c r="G11" s="1">
        <v>2</v>
      </c>
      <c r="H11" s="1">
        <v>3</v>
      </c>
      <c r="I11" s="3">
        <v>0.99399999999999999</v>
      </c>
      <c r="J11" s="1">
        <v>52</v>
      </c>
      <c r="K11" s="2">
        <f t="shared" si="0"/>
        <v>96.057999999999993</v>
      </c>
      <c r="L11" s="1" t="str">
        <f t="shared" si="4"/>
        <v>Megaracer</v>
      </c>
      <c r="M11" s="10">
        <f t="shared" si="3"/>
        <v>480.28999999999996</v>
      </c>
      <c r="N11" s="10">
        <f t="shared" si="2"/>
        <v>475.6</v>
      </c>
    </row>
    <row r="12" spans="1:14" ht="12" x14ac:dyDescent="0.2">
      <c r="A12" s="1">
        <v>145</v>
      </c>
      <c r="B12" s="4">
        <v>45788.231458333335</v>
      </c>
      <c r="C12" s="2">
        <v>93.77</v>
      </c>
      <c r="D12" s="20" t="s">
        <v>86</v>
      </c>
      <c r="E12" s="1">
        <f>VLOOKUP(D12,texts!B$2:C$452,2,FALSE)</f>
        <v>1210447</v>
      </c>
      <c r="F12" s="1" t="s">
        <v>9</v>
      </c>
      <c r="G12" s="1">
        <v>3</v>
      </c>
      <c r="H12" s="1">
        <v>3</v>
      </c>
      <c r="I12" s="3">
        <v>1</v>
      </c>
      <c r="J12" s="1">
        <v>53</v>
      </c>
      <c r="K12" s="2">
        <f t="shared" si="0"/>
        <v>96.217999999999989</v>
      </c>
      <c r="L12" s="1" t="str">
        <f t="shared" si="4"/>
        <v>Megaracer</v>
      </c>
      <c r="M12" s="10">
        <f t="shared" si="3"/>
        <v>481.08999999999992</v>
      </c>
      <c r="N12" s="10">
        <f t="shared" si="2"/>
        <v>468.84999999999997</v>
      </c>
    </row>
    <row r="13" spans="1:14" ht="12" x14ac:dyDescent="0.2">
      <c r="A13" s="1">
        <v>144</v>
      </c>
      <c r="B13" s="4">
        <v>45787.312858796293</v>
      </c>
      <c r="C13" s="2">
        <v>93.82</v>
      </c>
      <c r="D13" s="20" t="s">
        <v>87</v>
      </c>
      <c r="E13" s="1">
        <f>VLOOKUP(D13,texts!B$2:C$452,2,FALSE)</f>
        <v>1210445</v>
      </c>
      <c r="F13" s="1" t="s">
        <v>10</v>
      </c>
      <c r="G13" s="1">
        <v>1</v>
      </c>
      <c r="H13" s="1">
        <v>3</v>
      </c>
      <c r="I13" s="3">
        <v>0.99299999999999999</v>
      </c>
      <c r="J13" s="1">
        <v>100</v>
      </c>
      <c r="K13" s="2">
        <f t="shared" si="0"/>
        <v>95.611000000000004</v>
      </c>
      <c r="L13" s="1" t="str">
        <f t="shared" si="4"/>
        <v>Megaracer</v>
      </c>
      <c r="M13" s="10">
        <f t="shared" si="3"/>
        <v>478.05500000000001</v>
      </c>
      <c r="N13" s="10">
        <f t="shared" si="2"/>
        <v>469.09999999999997</v>
      </c>
    </row>
    <row r="14" spans="1:14" ht="12" x14ac:dyDescent="0.2">
      <c r="A14" s="1">
        <v>143</v>
      </c>
      <c r="B14" s="4">
        <v>45787.308078703703</v>
      </c>
      <c r="C14" s="2">
        <v>92.35</v>
      </c>
      <c r="D14" s="20" t="s">
        <v>85</v>
      </c>
      <c r="E14" s="1">
        <f>VLOOKUP(D14,texts!B$2:C$452,2,FALSE)</f>
        <v>1210388</v>
      </c>
      <c r="F14" s="1" t="s">
        <v>9</v>
      </c>
      <c r="G14" s="1">
        <v>3</v>
      </c>
      <c r="H14" s="1">
        <v>3</v>
      </c>
      <c r="I14" s="3">
        <v>0.996</v>
      </c>
      <c r="J14" s="1">
        <v>60</v>
      </c>
      <c r="K14" s="2">
        <f t="shared" si="0"/>
        <v>96.262000000000015</v>
      </c>
      <c r="L14" s="1" t="str">
        <f t="shared" si="4"/>
        <v>Megaracer</v>
      </c>
      <c r="M14" s="10">
        <f t="shared" si="3"/>
        <v>481.31000000000006</v>
      </c>
      <c r="N14" s="10">
        <f t="shared" si="2"/>
        <v>461.75</v>
      </c>
    </row>
    <row r="15" spans="1:14" ht="12" x14ac:dyDescent="0.2">
      <c r="A15" s="1">
        <v>142</v>
      </c>
      <c r="B15" s="4">
        <v>45787.305601851855</v>
      </c>
      <c r="C15" s="2">
        <v>98.24</v>
      </c>
      <c r="D15" s="20" t="s">
        <v>80</v>
      </c>
      <c r="E15" s="1">
        <f>VLOOKUP(D15,texts!B$2:C$452,2,FALSE)</f>
        <v>1210390</v>
      </c>
      <c r="F15" s="1" t="s">
        <v>10</v>
      </c>
      <c r="G15" s="1">
        <v>1</v>
      </c>
      <c r="H15" s="1">
        <v>3</v>
      </c>
      <c r="I15" s="3">
        <v>0.99399999999999999</v>
      </c>
      <c r="J15" s="1">
        <v>51</v>
      </c>
      <c r="K15" s="2">
        <f t="shared" si="0"/>
        <v>95.721000000000018</v>
      </c>
      <c r="L15" s="1" t="str">
        <f t="shared" ref="L15:L42" si="5">IF(K15&gt;=80, "Megaracer",IF(K15&gt;=55, "Typemaster","-"))</f>
        <v>Megaracer</v>
      </c>
      <c r="M15" s="10">
        <f t="shared" si="3"/>
        <v>478.60500000000008</v>
      </c>
      <c r="N15" s="10">
        <f t="shared" si="2"/>
        <v>491.2</v>
      </c>
    </row>
    <row r="16" spans="1:14" ht="12" x14ac:dyDescent="0.2">
      <c r="A16" s="1">
        <v>141</v>
      </c>
      <c r="B16" s="4">
        <v>45787.303657407407</v>
      </c>
      <c r="C16" s="2">
        <v>97.81</v>
      </c>
      <c r="D16" s="20" t="s">
        <v>80</v>
      </c>
      <c r="E16" s="1">
        <f>VLOOKUP(D16,texts!B$2:C$452,2,FALSE)</f>
        <v>1210390</v>
      </c>
      <c r="F16" s="1" t="s">
        <v>9</v>
      </c>
      <c r="G16" s="1">
        <v>2</v>
      </c>
      <c r="H16" s="1">
        <v>3</v>
      </c>
      <c r="I16" s="3">
        <v>1</v>
      </c>
      <c r="J16" s="1">
        <v>51</v>
      </c>
      <c r="K16" s="2">
        <f t="shared" si="0"/>
        <v>94.818000000000012</v>
      </c>
      <c r="L16" s="1" t="str">
        <f t="shared" si="5"/>
        <v>Megaracer</v>
      </c>
      <c r="M16" s="10">
        <f t="shared" si="3"/>
        <v>474.09000000000003</v>
      </c>
      <c r="N16" s="10">
        <f t="shared" si="2"/>
        <v>489.05</v>
      </c>
    </row>
    <row r="17" spans="1:14" ht="12" x14ac:dyDescent="0.2">
      <c r="A17" s="1">
        <v>140</v>
      </c>
      <c r="B17" s="4">
        <v>45787.30259259259</v>
      </c>
      <c r="C17" s="2">
        <v>98.18</v>
      </c>
      <c r="D17" s="20" t="s">
        <v>82</v>
      </c>
      <c r="E17" s="1">
        <f>VLOOKUP(D17,texts!B$2:C$452,2,FALSE)</f>
        <v>1210384</v>
      </c>
      <c r="F17" s="1" t="s">
        <v>10</v>
      </c>
      <c r="G17" s="1">
        <v>1</v>
      </c>
      <c r="H17" s="1">
        <v>3</v>
      </c>
      <c r="I17" s="3">
        <v>1</v>
      </c>
      <c r="J17" s="1">
        <v>70</v>
      </c>
      <c r="K17" s="2">
        <f t="shared" si="0"/>
        <v>94.929000000000002</v>
      </c>
      <c r="L17" s="1" t="str">
        <f t="shared" si="5"/>
        <v>Megaracer</v>
      </c>
      <c r="M17" s="10">
        <f t="shared" si="3"/>
        <v>474.64499999999998</v>
      </c>
      <c r="N17" s="10">
        <f t="shared" si="2"/>
        <v>490.90000000000003</v>
      </c>
    </row>
    <row r="18" spans="1:14" ht="12" x14ac:dyDescent="0.2">
      <c r="A18" s="1">
        <v>139</v>
      </c>
      <c r="B18" s="4">
        <v>45787.301666666666</v>
      </c>
      <c r="C18" s="2">
        <v>92.43</v>
      </c>
      <c r="D18" s="20" t="s">
        <v>89</v>
      </c>
      <c r="E18" s="1">
        <f>VLOOKUP(D18,texts!B$2:C$452,2,FALSE)</f>
        <v>1210386</v>
      </c>
      <c r="F18" s="1" t="s">
        <v>9</v>
      </c>
      <c r="G18" s="1">
        <v>2</v>
      </c>
      <c r="H18" s="1">
        <v>3</v>
      </c>
      <c r="I18" s="3">
        <v>0.996</v>
      </c>
      <c r="J18" s="1">
        <v>71</v>
      </c>
      <c r="K18" s="2">
        <f t="shared" si="0"/>
        <v>95.061000000000007</v>
      </c>
      <c r="L18" s="1" t="str">
        <f t="shared" si="5"/>
        <v>Megaracer</v>
      </c>
      <c r="M18" s="10">
        <f t="shared" si="3"/>
        <v>475.30500000000006</v>
      </c>
      <c r="N18" s="10">
        <f t="shared" si="2"/>
        <v>462.15000000000003</v>
      </c>
    </row>
    <row r="19" spans="1:14" ht="12" x14ac:dyDescent="0.2">
      <c r="A19" s="1">
        <v>138</v>
      </c>
      <c r="B19" s="4">
        <v>45787.299756944441</v>
      </c>
      <c r="C19" s="2">
        <v>98.94</v>
      </c>
      <c r="D19" s="20" t="s">
        <v>80</v>
      </c>
      <c r="E19" s="1">
        <f>VLOOKUP(D19,texts!B$2:C$452,2,FALSE)</f>
        <v>1210390</v>
      </c>
      <c r="F19" s="1" t="s">
        <v>9</v>
      </c>
      <c r="G19" s="1">
        <v>2</v>
      </c>
      <c r="H19" s="1">
        <v>3</v>
      </c>
      <c r="I19" s="3">
        <v>1</v>
      </c>
      <c r="J19" s="1">
        <v>51</v>
      </c>
      <c r="K19" s="2">
        <f t="shared" si="0"/>
        <v>95.013000000000005</v>
      </c>
      <c r="L19" s="1" t="str">
        <f t="shared" si="5"/>
        <v>Megaracer</v>
      </c>
      <c r="M19" s="10">
        <f t="shared" si="3"/>
        <v>475.06500000000005</v>
      </c>
      <c r="N19" s="10">
        <f t="shared" si="2"/>
        <v>494.7</v>
      </c>
    </row>
    <row r="20" spans="1:14" ht="12" x14ac:dyDescent="0.2">
      <c r="A20" s="1">
        <v>137</v>
      </c>
      <c r="B20" s="4">
        <v>45787.298506944448</v>
      </c>
      <c r="C20" s="2">
        <v>94.61</v>
      </c>
      <c r="D20" s="20" t="s">
        <v>85</v>
      </c>
      <c r="E20" s="1">
        <f>VLOOKUP(D20,texts!B$2:C$452,2,FALSE)</f>
        <v>1210388</v>
      </c>
      <c r="F20" s="1" t="s">
        <v>9</v>
      </c>
      <c r="G20" s="1">
        <v>2</v>
      </c>
      <c r="H20" s="1">
        <v>3</v>
      </c>
      <c r="I20" s="3">
        <v>1</v>
      </c>
      <c r="J20" s="1">
        <v>62</v>
      </c>
      <c r="K20" s="2">
        <f t="shared" si="0"/>
        <v>94.376999999999995</v>
      </c>
      <c r="L20" s="1" t="str">
        <f t="shared" si="5"/>
        <v>Megaracer</v>
      </c>
      <c r="M20" s="10">
        <f t="shared" si="3"/>
        <v>471.88499999999999</v>
      </c>
      <c r="N20" s="10">
        <f t="shared" si="2"/>
        <v>473.05</v>
      </c>
    </row>
    <row r="21" spans="1:14" ht="12" x14ac:dyDescent="0.2">
      <c r="A21" s="1">
        <v>136</v>
      </c>
      <c r="B21" s="4">
        <v>45787.22179398148</v>
      </c>
      <c r="C21" s="2">
        <v>100.43</v>
      </c>
      <c r="D21" s="21" t="s">
        <v>77</v>
      </c>
      <c r="E21" s="1">
        <f>VLOOKUP(D21,texts!B$2:C$452,2,FALSE)</f>
        <v>1210438</v>
      </c>
      <c r="F21" s="28" t="s">
        <v>10</v>
      </c>
      <c r="G21" s="28">
        <v>1</v>
      </c>
      <c r="H21" s="28">
        <v>3</v>
      </c>
      <c r="I21" s="3">
        <v>1</v>
      </c>
      <c r="J21" s="1">
        <v>84</v>
      </c>
      <c r="K21" s="2">
        <f t="shared" si="0"/>
        <v>93.031000000000006</v>
      </c>
      <c r="L21" s="1" t="str">
        <f t="shared" si="5"/>
        <v>Megaracer</v>
      </c>
      <c r="M21" s="10">
        <f t="shared" si="3"/>
        <v>465.15500000000003</v>
      </c>
      <c r="N21" s="10">
        <f t="shared" si="2"/>
        <v>502.15000000000003</v>
      </c>
    </row>
    <row r="22" spans="1:14" ht="12" x14ac:dyDescent="0.2">
      <c r="A22" s="1">
        <v>135</v>
      </c>
      <c r="B22" s="4">
        <v>45787.220821759256</v>
      </c>
      <c r="C22" s="2">
        <v>95.37</v>
      </c>
      <c r="D22" s="20" t="s">
        <v>82</v>
      </c>
      <c r="E22" s="1">
        <f>VLOOKUP(D22,texts!B$2:C$452,2,FALSE)</f>
        <v>1210384</v>
      </c>
      <c r="F22" s="1" t="s">
        <v>10</v>
      </c>
      <c r="G22" s="1">
        <v>1</v>
      </c>
      <c r="H22" s="1">
        <v>3</v>
      </c>
      <c r="I22" s="3">
        <v>0.995</v>
      </c>
      <c r="J22" s="1">
        <v>68</v>
      </c>
      <c r="K22" s="2">
        <f t="shared" si="0"/>
        <v>92.09</v>
      </c>
      <c r="L22" s="1" t="str">
        <f t="shared" si="5"/>
        <v>Megaracer</v>
      </c>
      <c r="M22" s="10">
        <f t="shared" si="3"/>
        <v>460.45000000000005</v>
      </c>
      <c r="N22" s="10">
        <f t="shared" si="2"/>
        <v>476.85</v>
      </c>
    </row>
    <row r="23" spans="1:14" ht="12" hidden="1" x14ac:dyDescent="0.2">
      <c r="A23" s="1">
        <v>134</v>
      </c>
      <c r="B23" s="4">
        <v>45787.216886574075</v>
      </c>
      <c r="C23" s="2">
        <v>87.75</v>
      </c>
      <c r="D23" s="20" t="s">
        <v>102</v>
      </c>
      <c r="E23" s="1">
        <f>VLOOKUP(D23,texts!B$2:C$452,2,FALSE)</f>
        <v>1210394</v>
      </c>
      <c r="F23" s="1" t="s">
        <v>9</v>
      </c>
      <c r="G23" s="1">
        <v>2</v>
      </c>
      <c r="H23" s="1">
        <v>3</v>
      </c>
      <c r="I23" s="3">
        <v>0.996</v>
      </c>
      <c r="J23" s="1">
        <v>73</v>
      </c>
      <c r="K23" s="2">
        <f t="shared" si="0"/>
        <v>93.192000000000007</v>
      </c>
      <c r="L23" s="1" t="str">
        <f t="shared" si="5"/>
        <v>Megaracer</v>
      </c>
      <c r="M23" s="10">
        <f t="shared" si="3"/>
        <v>465.96000000000004</v>
      </c>
      <c r="N23" s="10">
        <f t="shared" si="2"/>
        <v>438.75</v>
      </c>
    </row>
    <row r="24" spans="1:14" ht="12" x14ac:dyDescent="0.2">
      <c r="A24" s="1">
        <v>133</v>
      </c>
      <c r="B24" s="4">
        <v>45787.213090277779</v>
      </c>
      <c r="C24" s="2">
        <v>98.86</v>
      </c>
      <c r="D24" s="20" t="s">
        <v>78</v>
      </c>
      <c r="E24" s="1">
        <f>VLOOKUP(D24,texts!B$2:C$452,2,FALSE)</f>
        <v>1210446</v>
      </c>
      <c r="F24" s="1" t="s">
        <v>10</v>
      </c>
      <c r="G24" s="1">
        <v>1</v>
      </c>
      <c r="H24" s="1">
        <v>3</v>
      </c>
      <c r="I24" s="3">
        <v>1</v>
      </c>
      <c r="J24" s="1">
        <v>54</v>
      </c>
      <c r="K24" s="2">
        <f t="shared" si="0"/>
        <v>91.854000000000013</v>
      </c>
      <c r="L24" s="1" t="str">
        <f t="shared" si="5"/>
        <v>Megaracer</v>
      </c>
      <c r="M24" s="10">
        <f t="shared" si="3"/>
        <v>459.2700000000001</v>
      </c>
      <c r="N24" s="10">
        <f t="shared" si="2"/>
        <v>494.3</v>
      </c>
    </row>
    <row r="25" spans="1:14" ht="12" x14ac:dyDescent="0.2">
      <c r="A25" s="1">
        <v>132</v>
      </c>
      <c r="B25" s="4">
        <v>45787.210833333331</v>
      </c>
      <c r="C25" s="2">
        <v>92.83</v>
      </c>
      <c r="D25" s="20" t="s">
        <v>86</v>
      </c>
      <c r="E25" s="1">
        <f>VLOOKUP(D25,texts!B$2:C$452,2,FALSE)</f>
        <v>1210447</v>
      </c>
      <c r="F25" s="1" t="s">
        <v>10</v>
      </c>
      <c r="G25" s="1">
        <v>1</v>
      </c>
      <c r="H25" s="1">
        <v>3</v>
      </c>
      <c r="I25" s="3">
        <v>1</v>
      </c>
      <c r="J25" s="1">
        <v>53</v>
      </c>
      <c r="K25" s="2">
        <f t="shared" si="0"/>
        <v>91.17</v>
      </c>
      <c r="L25" s="1" t="str">
        <f t="shared" si="5"/>
        <v>Megaracer</v>
      </c>
      <c r="M25" s="10">
        <f t="shared" si="3"/>
        <v>455.85</v>
      </c>
      <c r="N25" s="10">
        <f t="shared" si="2"/>
        <v>464.15</v>
      </c>
    </row>
    <row r="26" spans="1:14" ht="12" x14ac:dyDescent="0.2">
      <c r="A26" s="1">
        <v>131</v>
      </c>
      <c r="B26" s="4">
        <v>45787.208634259259</v>
      </c>
      <c r="C26" s="2">
        <v>88.78</v>
      </c>
      <c r="D26" s="20" t="s">
        <v>97</v>
      </c>
      <c r="E26" s="1">
        <f>VLOOKUP(D26,texts!B$2:C$452,2,FALSE)</f>
        <v>1210417</v>
      </c>
      <c r="F26" s="1" t="s">
        <v>9</v>
      </c>
      <c r="G26" s="1">
        <v>2</v>
      </c>
      <c r="H26" s="1">
        <v>3</v>
      </c>
      <c r="I26" s="3">
        <v>1</v>
      </c>
      <c r="J26" s="1">
        <v>56</v>
      </c>
      <c r="K26" s="2">
        <f t="shared" si="0"/>
        <v>91.565000000000012</v>
      </c>
      <c r="L26" s="1" t="str">
        <f t="shared" si="5"/>
        <v>Megaracer</v>
      </c>
      <c r="M26" s="10">
        <f t="shared" si="3"/>
        <v>457.82500000000005</v>
      </c>
      <c r="N26" s="10">
        <f t="shared" si="2"/>
        <v>443.9</v>
      </c>
    </row>
    <row r="27" spans="1:14" ht="12" x14ac:dyDescent="0.2">
      <c r="A27" s="1">
        <v>130</v>
      </c>
      <c r="B27" s="4">
        <v>45787.205891203703</v>
      </c>
      <c r="C27" s="2">
        <v>99.29</v>
      </c>
      <c r="D27" s="20" t="s">
        <v>79</v>
      </c>
      <c r="E27" s="1">
        <f>VLOOKUP(D27,texts!B$2:C$452,2,FALSE)</f>
        <v>1210413</v>
      </c>
      <c r="F27" s="1" t="s">
        <v>10</v>
      </c>
      <c r="G27" s="1">
        <v>1</v>
      </c>
      <c r="H27" s="1">
        <v>3</v>
      </c>
      <c r="I27" s="3">
        <v>0.99</v>
      </c>
      <c r="J27" s="1">
        <v>65</v>
      </c>
      <c r="K27" s="2">
        <f t="shared" si="0"/>
        <v>90.590999999999994</v>
      </c>
      <c r="L27" s="1" t="str">
        <f t="shared" si="5"/>
        <v>Megaracer</v>
      </c>
      <c r="M27" s="10">
        <f t="shared" si="3"/>
        <v>452.95499999999998</v>
      </c>
      <c r="N27" s="10">
        <f t="shared" si="2"/>
        <v>496.45000000000005</v>
      </c>
    </row>
    <row r="28" spans="1:14" ht="12" x14ac:dyDescent="0.2">
      <c r="A28" s="1">
        <v>129</v>
      </c>
      <c r="B28" s="4">
        <v>45786.333171296297</v>
      </c>
      <c r="C28" s="2">
        <v>93.75</v>
      </c>
      <c r="D28" s="20" t="s">
        <v>88</v>
      </c>
      <c r="E28" s="1">
        <f>VLOOKUP(D28,texts!B$2:C$452,2,FALSE)</f>
        <v>1210418</v>
      </c>
      <c r="F28" s="1" t="s">
        <v>9</v>
      </c>
      <c r="G28" s="1">
        <v>2</v>
      </c>
      <c r="H28" s="1">
        <v>3</v>
      </c>
      <c r="I28" s="3">
        <v>1</v>
      </c>
      <c r="J28" s="1">
        <v>70</v>
      </c>
      <c r="K28" s="2">
        <f t="shared" si="0"/>
        <v>90.752999999999986</v>
      </c>
      <c r="L28" s="1" t="str">
        <f t="shared" si="5"/>
        <v>Megaracer</v>
      </c>
      <c r="M28" s="10">
        <f t="shared" si="3"/>
        <v>453.76499999999993</v>
      </c>
      <c r="N28" s="10">
        <f t="shared" si="2"/>
        <v>468.75</v>
      </c>
    </row>
    <row r="29" spans="1:14" ht="12" x14ac:dyDescent="0.2">
      <c r="A29" s="1">
        <v>128</v>
      </c>
      <c r="B29" s="4">
        <v>45786.329386574071</v>
      </c>
      <c r="C29" s="2">
        <v>98.46</v>
      </c>
      <c r="D29" s="20" t="s">
        <v>81</v>
      </c>
      <c r="E29" s="1">
        <f>VLOOKUP(D29,texts!B$2:C$452,2,FALSE)</f>
        <v>1210403</v>
      </c>
      <c r="F29" s="1" t="s">
        <v>9</v>
      </c>
      <c r="G29" s="1">
        <v>2</v>
      </c>
      <c r="H29" s="1">
        <v>3</v>
      </c>
      <c r="I29" s="3">
        <v>1</v>
      </c>
      <c r="J29" s="1">
        <v>66</v>
      </c>
      <c r="K29" s="2">
        <f t="shared" si="0"/>
        <v>90.671999999999997</v>
      </c>
      <c r="L29" s="1" t="str">
        <f t="shared" si="5"/>
        <v>Megaracer</v>
      </c>
      <c r="M29" s="10">
        <f t="shared" si="3"/>
        <v>453.36</v>
      </c>
      <c r="N29" s="10">
        <f t="shared" si="2"/>
        <v>492.29999999999995</v>
      </c>
    </row>
    <row r="30" spans="1:14" ht="12" x14ac:dyDescent="0.2">
      <c r="A30" s="1">
        <v>127</v>
      </c>
      <c r="B30" s="4">
        <v>45786.327928240738</v>
      </c>
      <c r="C30" s="2">
        <v>88.25</v>
      </c>
      <c r="D30" s="20" t="s">
        <v>100</v>
      </c>
      <c r="E30" s="1">
        <f>VLOOKUP(D30,texts!B$2:C$452,2,FALSE)</f>
        <v>1210412</v>
      </c>
      <c r="F30" s="1" t="s">
        <v>9</v>
      </c>
      <c r="G30" s="1">
        <v>2</v>
      </c>
      <c r="H30" s="1">
        <v>3</v>
      </c>
      <c r="I30" s="3">
        <v>0.99399999999999999</v>
      </c>
      <c r="J30" s="1">
        <v>47</v>
      </c>
      <c r="K30" s="2">
        <f t="shared" si="0"/>
        <v>90.873999999999995</v>
      </c>
      <c r="L30" s="1" t="str">
        <f t="shared" si="5"/>
        <v>Megaracer</v>
      </c>
      <c r="M30" s="10">
        <f t="shared" si="3"/>
        <v>454.37</v>
      </c>
      <c r="N30" s="10">
        <f t="shared" si="2"/>
        <v>441.25</v>
      </c>
    </row>
    <row r="31" spans="1:14" ht="12" hidden="1" x14ac:dyDescent="0.2">
      <c r="A31" s="1">
        <v>126</v>
      </c>
      <c r="B31" s="4">
        <v>45786.326643518521</v>
      </c>
      <c r="C31" s="2">
        <v>86.97</v>
      </c>
      <c r="D31" s="20" t="s">
        <v>105</v>
      </c>
      <c r="E31" s="1">
        <f>VLOOKUP(D31,texts!B$2:C$452,2,FALSE)</f>
        <v>1210414</v>
      </c>
      <c r="F31" s="1" t="s">
        <v>9</v>
      </c>
      <c r="G31" s="1">
        <v>2</v>
      </c>
      <c r="H31" s="1">
        <v>3</v>
      </c>
      <c r="I31" s="3">
        <v>0.99</v>
      </c>
      <c r="J31" s="1">
        <v>78</v>
      </c>
      <c r="K31" s="2">
        <f t="shared" si="0"/>
        <v>91.754999999999995</v>
      </c>
      <c r="L31" s="1" t="str">
        <f t="shared" si="5"/>
        <v>Megaracer</v>
      </c>
      <c r="M31" s="10">
        <f t="shared" si="3"/>
        <v>458.77499999999998</v>
      </c>
      <c r="N31" s="10">
        <f t="shared" si="2"/>
        <v>434.85</v>
      </c>
    </row>
    <row r="32" spans="1:14" ht="12" hidden="1" x14ac:dyDescent="0.2">
      <c r="A32" s="1">
        <v>125</v>
      </c>
      <c r="B32" s="4">
        <v>45786.325532407405</v>
      </c>
      <c r="C32" s="2">
        <v>85.96</v>
      </c>
      <c r="D32" s="20" t="s">
        <v>107</v>
      </c>
      <c r="E32" s="1">
        <f>VLOOKUP(D32,texts!B$2:C$452,2,FALSE)</f>
        <v>1210419</v>
      </c>
      <c r="F32" s="1" t="s">
        <v>9</v>
      </c>
      <c r="G32" s="1">
        <v>3</v>
      </c>
      <c r="H32" s="1">
        <v>3</v>
      </c>
      <c r="I32" s="3">
        <v>0.997</v>
      </c>
      <c r="J32" s="1">
        <v>80</v>
      </c>
      <c r="K32" s="2">
        <f t="shared" si="0"/>
        <v>91.382000000000005</v>
      </c>
      <c r="L32" s="1" t="str">
        <f t="shared" si="5"/>
        <v>Megaracer</v>
      </c>
      <c r="M32" s="10">
        <f t="shared" si="3"/>
        <v>456.91</v>
      </c>
      <c r="N32" s="10">
        <f t="shared" si="2"/>
        <v>429.79999999999995</v>
      </c>
    </row>
    <row r="33" spans="1:14" ht="12" x14ac:dyDescent="0.2">
      <c r="A33" s="1">
        <v>124</v>
      </c>
      <c r="B33" s="4">
        <v>45786.322291666664</v>
      </c>
      <c r="C33" s="2">
        <v>98.77</v>
      </c>
      <c r="D33" s="20" t="s">
        <v>80</v>
      </c>
      <c r="E33" s="1">
        <f>VLOOKUP(D33,texts!B$2:C$452,2,FALSE)</f>
        <v>1210390</v>
      </c>
      <c r="F33" s="1" t="s">
        <v>10</v>
      </c>
      <c r="G33" s="1">
        <v>1</v>
      </c>
      <c r="H33" s="1">
        <v>3</v>
      </c>
      <c r="I33" s="3">
        <v>0.99399999999999999</v>
      </c>
      <c r="J33" s="1">
        <v>51</v>
      </c>
      <c r="K33" s="2">
        <f t="shared" si="0"/>
        <v>90.59</v>
      </c>
      <c r="L33" s="1" t="str">
        <f t="shared" si="5"/>
        <v>Megaracer</v>
      </c>
      <c r="M33" s="10">
        <f t="shared" si="3"/>
        <v>452.95000000000005</v>
      </c>
      <c r="N33" s="10">
        <f t="shared" si="2"/>
        <v>493.84999999999997</v>
      </c>
    </row>
    <row r="34" spans="1:14" ht="12" hidden="1" x14ac:dyDescent="0.2">
      <c r="A34" s="1">
        <v>123</v>
      </c>
      <c r="B34" s="4">
        <v>45786.320601851854</v>
      </c>
      <c r="C34" s="2">
        <v>85.48</v>
      </c>
      <c r="D34" s="20" t="s">
        <v>95</v>
      </c>
      <c r="E34" s="1">
        <f>VLOOKUP(D34,texts!B$2:C$452,2,FALSE)</f>
        <v>1210428</v>
      </c>
      <c r="F34" s="1" t="s">
        <v>9</v>
      </c>
      <c r="G34" s="1">
        <v>3</v>
      </c>
      <c r="H34" s="1">
        <v>3</v>
      </c>
      <c r="I34" s="3">
        <v>1</v>
      </c>
      <c r="J34" s="1">
        <v>31</v>
      </c>
      <c r="K34" s="2">
        <f t="shared" ref="K34:K65" si="6">AVERAGE(C35:C44)</f>
        <v>90.94</v>
      </c>
      <c r="L34" s="1" t="str">
        <f t="shared" si="5"/>
        <v>Megaracer</v>
      </c>
      <c r="M34" s="10">
        <f t="shared" si="3"/>
        <v>454.7</v>
      </c>
      <c r="N34" s="10">
        <f t="shared" ref="N34:N65" si="7">C34*5</f>
        <v>427.40000000000003</v>
      </c>
    </row>
    <row r="35" spans="1:14" ht="12" hidden="1" x14ac:dyDescent="0.2">
      <c r="A35" s="1">
        <v>122</v>
      </c>
      <c r="B35" s="4">
        <v>45786.319884259261</v>
      </c>
      <c r="C35" s="2">
        <v>85.99</v>
      </c>
      <c r="D35" s="20" t="s">
        <v>106</v>
      </c>
      <c r="E35" s="1">
        <f>VLOOKUP(D35,texts!B$2:C$452,2,FALSE)</f>
        <v>1210430</v>
      </c>
      <c r="F35" s="1" t="s">
        <v>9</v>
      </c>
      <c r="G35" s="1">
        <v>3</v>
      </c>
      <c r="H35" s="1">
        <v>3</v>
      </c>
      <c r="I35" s="3">
        <v>0.996</v>
      </c>
      <c r="J35" s="1">
        <v>73</v>
      </c>
      <c r="K35" s="2">
        <f t="shared" si="6"/>
        <v>91.059999999999988</v>
      </c>
      <c r="L35" s="1" t="str">
        <f t="shared" si="5"/>
        <v>Megaracer</v>
      </c>
      <c r="M35" s="10">
        <f t="shared" si="3"/>
        <v>455.29999999999995</v>
      </c>
      <c r="N35" s="10">
        <f t="shared" si="7"/>
        <v>429.95</v>
      </c>
    </row>
    <row r="36" spans="1:14" ht="12" x14ac:dyDescent="0.2">
      <c r="A36" s="1">
        <v>121</v>
      </c>
      <c r="B36" s="4">
        <v>45786.318287037036</v>
      </c>
      <c r="C36" s="2">
        <v>92.73</v>
      </c>
      <c r="D36" s="20" t="s">
        <v>83</v>
      </c>
      <c r="E36" s="1">
        <f>VLOOKUP(D36,texts!B$2:C$452,2,FALSE)</f>
        <v>1210415</v>
      </c>
      <c r="F36" s="1" t="s">
        <v>10</v>
      </c>
      <c r="G36" s="1">
        <v>1</v>
      </c>
      <c r="H36" s="1">
        <v>3</v>
      </c>
      <c r="I36" s="3">
        <v>1</v>
      </c>
      <c r="J36" s="1">
        <v>36</v>
      </c>
      <c r="K36" s="2">
        <f t="shared" si="6"/>
        <v>90.295000000000016</v>
      </c>
      <c r="L36" s="1" t="str">
        <f t="shared" si="5"/>
        <v>Megaracer</v>
      </c>
      <c r="M36" s="10">
        <f t="shared" si="3"/>
        <v>451.47500000000008</v>
      </c>
      <c r="N36" s="10">
        <f t="shared" si="7"/>
        <v>463.65000000000003</v>
      </c>
    </row>
    <row r="37" spans="1:14" ht="12" x14ac:dyDescent="0.2">
      <c r="A37" s="1">
        <v>120</v>
      </c>
      <c r="B37" s="4">
        <v>45785.353148148148</v>
      </c>
      <c r="C37" s="2">
        <v>89.55</v>
      </c>
      <c r="D37" s="20" t="s">
        <v>83</v>
      </c>
      <c r="E37" s="1">
        <f>VLOOKUP(D37,texts!B$2:C$452,2,FALSE)</f>
        <v>1210415</v>
      </c>
      <c r="F37" s="1" t="s">
        <v>9</v>
      </c>
      <c r="G37" s="1">
        <v>3</v>
      </c>
      <c r="H37" s="1">
        <v>3</v>
      </c>
      <c r="I37" s="3">
        <v>0.99299999999999999</v>
      </c>
      <c r="J37" s="1">
        <v>34</v>
      </c>
      <c r="K37" s="2">
        <f t="shared" si="6"/>
        <v>90.450000000000017</v>
      </c>
      <c r="L37" s="1" t="str">
        <f t="shared" si="5"/>
        <v>Megaracer</v>
      </c>
      <c r="M37" s="10">
        <f t="shared" si="3"/>
        <v>452.25000000000011</v>
      </c>
      <c r="N37" s="10">
        <f t="shared" si="7"/>
        <v>447.75</v>
      </c>
    </row>
    <row r="38" spans="1:14" ht="12" x14ac:dyDescent="0.2">
      <c r="A38" s="1">
        <v>119</v>
      </c>
      <c r="B38" s="4">
        <v>45785.349537037036</v>
      </c>
      <c r="C38" s="2">
        <v>95.37</v>
      </c>
      <c r="D38" s="20" t="s">
        <v>81</v>
      </c>
      <c r="E38" s="1">
        <f>VLOOKUP(D38,texts!B$2:C$452,2,FALSE)</f>
        <v>1210403</v>
      </c>
      <c r="F38" s="1" t="s">
        <v>10</v>
      </c>
      <c r="G38" s="1">
        <v>1</v>
      </c>
      <c r="H38" s="1">
        <v>3</v>
      </c>
      <c r="I38" s="3">
        <v>1</v>
      </c>
      <c r="J38" s="1">
        <v>64</v>
      </c>
      <c r="K38" s="2">
        <f t="shared" si="6"/>
        <v>90.399000000000015</v>
      </c>
      <c r="L38" s="1" t="str">
        <f t="shared" si="5"/>
        <v>Megaracer</v>
      </c>
      <c r="M38" s="10">
        <f t="shared" si="3"/>
        <v>451.99500000000006</v>
      </c>
      <c r="N38" s="10">
        <f t="shared" si="7"/>
        <v>476.85</v>
      </c>
    </row>
    <row r="39" spans="1:14" ht="12" x14ac:dyDescent="0.2">
      <c r="A39" s="1">
        <v>118</v>
      </c>
      <c r="B39" s="4">
        <v>45785.347766203704</v>
      </c>
      <c r="C39" s="2">
        <v>97.65</v>
      </c>
      <c r="D39" s="20" t="s">
        <v>77</v>
      </c>
      <c r="E39" s="1">
        <f>VLOOKUP(D39,texts!B$2:C$452,2,FALSE)</f>
        <v>1210438</v>
      </c>
      <c r="F39" s="1" t="s">
        <v>9</v>
      </c>
      <c r="G39" s="1">
        <v>2</v>
      </c>
      <c r="H39" s="1">
        <v>3</v>
      </c>
      <c r="I39" s="3">
        <v>1</v>
      </c>
      <c r="J39" s="1">
        <v>81</v>
      </c>
      <c r="K39" s="2">
        <f t="shared" si="6"/>
        <v>89.7</v>
      </c>
      <c r="L39" s="1" t="str">
        <f t="shared" si="5"/>
        <v>Megaracer</v>
      </c>
      <c r="M39" s="10">
        <f t="shared" si="3"/>
        <v>448.5</v>
      </c>
      <c r="N39" s="10">
        <f t="shared" si="7"/>
        <v>488.25</v>
      </c>
    </row>
    <row r="40" spans="1:14" ht="12" x14ac:dyDescent="0.2">
      <c r="A40" s="1">
        <v>117</v>
      </c>
      <c r="B40" s="4">
        <v>45785.34646990741</v>
      </c>
      <c r="C40" s="2">
        <v>90.27</v>
      </c>
      <c r="D40" s="20" t="s">
        <v>94</v>
      </c>
      <c r="E40" s="1">
        <f>VLOOKUP(D40,texts!B$2:C$452,2,FALSE)</f>
        <v>1210442</v>
      </c>
      <c r="F40" s="1" t="s">
        <v>10</v>
      </c>
      <c r="G40" s="1">
        <v>1</v>
      </c>
      <c r="H40" s="1">
        <v>3</v>
      </c>
      <c r="I40" s="3">
        <v>0.995</v>
      </c>
      <c r="J40" s="1">
        <v>63</v>
      </c>
      <c r="K40" s="2">
        <f t="shared" si="6"/>
        <v>89.832999999999998</v>
      </c>
      <c r="L40" s="1" t="str">
        <f t="shared" si="5"/>
        <v>Megaracer</v>
      </c>
      <c r="M40" s="10">
        <f t="shared" si="3"/>
        <v>449.16499999999996</v>
      </c>
      <c r="N40" s="10">
        <f t="shared" si="7"/>
        <v>451.34999999999997</v>
      </c>
    </row>
    <row r="41" spans="1:14" ht="12" x14ac:dyDescent="0.2">
      <c r="A41" s="1">
        <v>116</v>
      </c>
      <c r="B41" s="4">
        <v>45785.34474537037</v>
      </c>
      <c r="C41" s="2">
        <v>95.78</v>
      </c>
      <c r="D41" s="20" t="s">
        <v>77</v>
      </c>
      <c r="E41" s="1">
        <f>VLOOKUP(D41,texts!B$2:C$452,2,FALSE)</f>
        <v>1210438</v>
      </c>
      <c r="F41" s="1" t="s">
        <v>10</v>
      </c>
      <c r="G41" s="1">
        <v>1</v>
      </c>
      <c r="H41" s="1">
        <v>3</v>
      </c>
      <c r="I41" s="3">
        <v>0.996</v>
      </c>
      <c r="J41" s="1">
        <v>80</v>
      </c>
      <c r="K41" s="2">
        <f t="shared" si="6"/>
        <v>89.274000000000001</v>
      </c>
      <c r="L41" s="1" t="str">
        <f t="shared" si="5"/>
        <v>Megaracer</v>
      </c>
      <c r="M41" s="10">
        <f t="shared" si="3"/>
        <v>446.37</v>
      </c>
      <c r="N41" s="10">
        <f t="shared" si="7"/>
        <v>478.9</v>
      </c>
    </row>
    <row r="42" spans="1:14" ht="12" hidden="1" x14ac:dyDescent="0.2">
      <c r="A42" s="1">
        <v>115</v>
      </c>
      <c r="B42" s="4">
        <v>45785.340289351851</v>
      </c>
      <c r="C42" s="2">
        <v>82.23</v>
      </c>
      <c r="D42" s="20" t="s">
        <v>99</v>
      </c>
      <c r="E42" s="1">
        <f>VLOOKUP(D42,texts!B$2:C$452,2,FALSE)</f>
        <v>1210429</v>
      </c>
      <c r="F42" s="1" t="s">
        <v>9</v>
      </c>
      <c r="G42" s="1">
        <v>2</v>
      </c>
      <c r="H42" s="1">
        <v>3</v>
      </c>
      <c r="I42" s="3">
        <v>0.99299999999999999</v>
      </c>
      <c r="J42" s="1">
        <v>34</v>
      </c>
      <c r="K42" s="2">
        <f t="shared" si="6"/>
        <v>90.647999999999996</v>
      </c>
      <c r="L42" s="1" t="str">
        <f t="shared" si="5"/>
        <v>Megaracer</v>
      </c>
      <c r="M42" s="10">
        <f t="shared" si="3"/>
        <v>453.24</v>
      </c>
      <c r="N42" s="10">
        <f t="shared" si="7"/>
        <v>411.15000000000003</v>
      </c>
    </row>
    <row r="43" spans="1:14" ht="12" x14ac:dyDescent="0.2">
      <c r="A43" s="1">
        <v>114</v>
      </c>
      <c r="B43" s="4">
        <v>45785.339398148149</v>
      </c>
      <c r="C43" s="2">
        <v>90.85</v>
      </c>
      <c r="D43" s="20" t="s">
        <v>93</v>
      </c>
      <c r="E43" s="1">
        <f>VLOOKUP(D43,texts!B$2:C$452,2,FALSE)</f>
        <v>1210391</v>
      </c>
      <c r="F43" s="1" t="s">
        <v>9</v>
      </c>
      <c r="G43" s="1">
        <v>2</v>
      </c>
      <c r="H43" s="1">
        <v>3</v>
      </c>
      <c r="I43" s="3">
        <v>0.996</v>
      </c>
      <c r="J43" s="1">
        <v>65</v>
      </c>
      <c r="K43" s="2">
        <f t="shared" si="6"/>
        <v>89.690000000000012</v>
      </c>
      <c r="L43" s="1" t="str">
        <f t="shared" ref="L43:L83" si="8">IF(K43&gt;=80, "Megaracer",IF(K43&gt;=55, "Typemaster","-"))</f>
        <v>Megaracer</v>
      </c>
      <c r="M43" s="10">
        <f t="shared" si="3"/>
        <v>448.45000000000005</v>
      </c>
      <c r="N43" s="10">
        <f t="shared" si="7"/>
        <v>454.25</v>
      </c>
    </row>
    <row r="44" spans="1:14" ht="12" x14ac:dyDescent="0.2">
      <c r="A44" s="1">
        <v>113</v>
      </c>
      <c r="B44" s="4">
        <v>45785.338194444441</v>
      </c>
      <c r="C44" s="2">
        <v>88.98</v>
      </c>
      <c r="D44" s="20" t="s">
        <v>77</v>
      </c>
      <c r="E44" s="1">
        <f>VLOOKUP(D44,texts!B$2:C$452,2,FALSE)</f>
        <v>1210438</v>
      </c>
      <c r="F44" s="1" t="s">
        <v>9</v>
      </c>
      <c r="G44" s="1">
        <v>2</v>
      </c>
      <c r="H44" s="1">
        <v>3</v>
      </c>
      <c r="I44" s="3">
        <v>0.996</v>
      </c>
      <c r="J44" s="1">
        <v>74</v>
      </c>
      <c r="K44" s="2">
        <f t="shared" si="6"/>
        <v>89.210000000000008</v>
      </c>
      <c r="L44" s="1" t="str">
        <f t="shared" si="8"/>
        <v>Megaracer</v>
      </c>
      <c r="M44" s="10">
        <f t="shared" si="3"/>
        <v>446.05000000000007</v>
      </c>
      <c r="N44" s="10">
        <f t="shared" si="7"/>
        <v>444.90000000000003</v>
      </c>
    </row>
    <row r="45" spans="1:14" ht="12" hidden="1" x14ac:dyDescent="0.2">
      <c r="A45" s="1">
        <v>112</v>
      </c>
      <c r="B45" s="4">
        <v>45784.34065972222</v>
      </c>
      <c r="C45" s="2">
        <v>87.19</v>
      </c>
      <c r="D45" s="20" t="s">
        <v>95</v>
      </c>
      <c r="E45" s="1">
        <f>VLOOKUP(D45,texts!B$2:C$452,2,FALSE)</f>
        <v>1210428</v>
      </c>
      <c r="F45" s="1" t="s">
        <v>9</v>
      </c>
      <c r="G45" s="1">
        <v>2</v>
      </c>
      <c r="H45" s="1">
        <v>3</v>
      </c>
      <c r="I45" s="3">
        <v>1</v>
      </c>
      <c r="J45" s="1">
        <v>32</v>
      </c>
      <c r="K45" s="2">
        <f t="shared" si="6"/>
        <v>89.610000000000014</v>
      </c>
      <c r="L45" s="1" t="str">
        <f t="shared" si="8"/>
        <v>Megaracer</v>
      </c>
      <c r="M45" s="10">
        <f t="shared" si="3"/>
        <v>448.05000000000007</v>
      </c>
      <c r="N45" s="10">
        <f t="shared" si="7"/>
        <v>435.95</v>
      </c>
    </row>
    <row r="46" spans="1:14" ht="12" hidden="1" x14ac:dyDescent="0.2">
      <c r="A46" s="1">
        <v>111</v>
      </c>
      <c r="B46" s="4">
        <v>45784.330555555556</v>
      </c>
      <c r="C46" s="2">
        <v>85.08</v>
      </c>
      <c r="D46" s="20" t="s">
        <v>108</v>
      </c>
      <c r="E46" s="1">
        <f>VLOOKUP(D46,texts!B$2:C$452,2,FALSE)</f>
        <v>1210396</v>
      </c>
      <c r="F46" s="1" t="s">
        <v>9</v>
      </c>
      <c r="G46" s="1">
        <v>2</v>
      </c>
      <c r="H46" s="1">
        <v>3</v>
      </c>
      <c r="I46" s="3">
        <v>0.996</v>
      </c>
      <c r="J46" s="1">
        <v>62</v>
      </c>
      <c r="K46" s="2">
        <f t="shared" si="6"/>
        <v>90.366</v>
      </c>
      <c r="L46" s="1" t="str">
        <f t="shared" si="8"/>
        <v>Megaracer</v>
      </c>
      <c r="M46" s="10">
        <f t="shared" si="3"/>
        <v>451.83</v>
      </c>
      <c r="N46" s="10">
        <f t="shared" si="7"/>
        <v>425.4</v>
      </c>
    </row>
    <row r="47" spans="1:14" ht="12" x14ac:dyDescent="0.2">
      <c r="A47" s="1">
        <v>110</v>
      </c>
      <c r="B47" s="4">
        <v>45784.325312499997</v>
      </c>
      <c r="C47" s="2">
        <v>91.1</v>
      </c>
      <c r="D47" s="20" t="s">
        <v>80</v>
      </c>
      <c r="E47" s="1">
        <f>VLOOKUP(D47,texts!B$2:C$452,2,FALSE)</f>
        <v>1210390</v>
      </c>
      <c r="F47" s="1" t="s">
        <v>10</v>
      </c>
      <c r="G47" s="1">
        <v>1</v>
      </c>
      <c r="H47" s="1">
        <v>3</v>
      </c>
      <c r="I47" s="3">
        <v>0.98899999999999999</v>
      </c>
      <c r="J47" s="1">
        <v>47</v>
      </c>
      <c r="K47" s="2">
        <f t="shared" si="6"/>
        <v>90.157000000000011</v>
      </c>
      <c r="L47" s="1" t="str">
        <f t="shared" si="8"/>
        <v>Megaracer</v>
      </c>
      <c r="M47" s="10">
        <f t="shared" si="3"/>
        <v>450.78500000000008</v>
      </c>
      <c r="N47" s="10">
        <f t="shared" si="7"/>
        <v>455.5</v>
      </c>
    </row>
    <row r="48" spans="1:14" ht="12" x14ac:dyDescent="0.2">
      <c r="A48" s="1">
        <v>109</v>
      </c>
      <c r="B48" s="4">
        <v>45784.321180555555</v>
      </c>
      <c r="C48" s="2">
        <v>94.86</v>
      </c>
      <c r="D48" s="20" t="s">
        <v>80</v>
      </c>
      <c r="E48" s="1">
        <f>VLOOKUP(D48,texts!B$2:C$452,2,FALSE)</f>
        <v>1210390</v>
      </c>
      <c r="F48" s="1" t="s">
        <v>10</v>
      </c>
      <c r="G48" s="1">
        <v>1</v>
      </c>
      <c r="H48" s="1">
        <v>3</v>
      </c>
      <c r="I48" s="3">
        <v>1</v>
      </c>
      <c r="J48" s="1">
        <v>49</v>
      </c>
      <c r="K48" s="2">
        <f t="shared" si="6"/>
        <v>90.208999999999989</v>
      </c>
      <c r="L48" s="1" t="str">
        <f t="shared" si="8"/>
        <v>Megaracer</v>
      </c>
      <c r="M48" s="10">
        <f t="shared" si="3"/>
        <v>451.04499999999996</v>
      </c>
      <c r="N48" s="10">
        <f t="shared" si="7"/>
        <v>474.3</v>
      </c>
    </row>
    <row r="49" spans="1:14" ht="12" x14ac:dyDescent="0.2">
      <c r="A49" s="1">
        <v>108</v>
      </c>
      <c r="B49" s="4">
        <v>45783.312083333331</v>
      </c>
      <c r="C49" s="2">
        <v>90.66</v>
      </c>
      <c r="D49" s="20" t="s">
        <v>85</v>
      </c>
      <c r="E49" s="1">
        <f>VLOOKUP(D49,texts!B$2:C$452,2,FALSE)</f>
        <v>1210388</v>
      </c>
      <c r="F49" s="1" t="s">
        <v>10</v>
      </c>
      <c r="G49" s="1">
        <v>1</v>
      </c>
      <c r="H49" s="1">
        <v>3</v>
      </c>
      <c r="I49" s="3">
        <v>0.996</v>
      </c>
      <c r="J49" s="1">
        <v>59</v>
      </c>
      <c r="K49" s="2">
        <f t="shared" si="6"/>
        <v>90.008999999999986</v>
      </c>
      <c r="L49" s="1" t="str">
        <f t="shared" si="8"/>
        <v>Megaracer</v>
      </c>
      <c r="M49" s="10">
        <f t="shared" si="3"/>
        <v>450.04499999999996</v>
      </c>
      <c r="N49" s="10">
        <f t="shared" si="7"/>
        <v>453.29999999999995</v>
      </c>
    </row>
    <row r="50" spans="1:14" ht="12" x14ac:dyDescent="0.2">
      <c r="A50" s="1">
        <v>107</v>
      </c>
      <c r="B50" s="4">
        <v>45783.311365740738</v>
      </c>
      <c r="C50" s="2">
        <v>91.6</v>
      </c>
      <c r="D50" s="20" t="s">
        <v>90</v>
      </c>
      <c r="E50" s="1">
        <f>VLOOKUP(D50,texts!B$2:C$452,2,FALSE)</f>
        <v>1210436</v>
      </c>
      <c r="F50" s="1" t="s">
        <v>9</v>
      </c>
      <c r="G50" s="1">
        <v>2</v>
      </c>
      <c r="H50" s="1">
        <v>3</v>
      </c>
      <c r="I50" s="3">
        <v>1</v>
      </c>
      <c r="J50" s="1">
        <v>50</v>
      </c>
      <c r="K50" s="2">
        <f t="shared" si="6"/>
        <v>90.063999999999993</v>
      </c>
      <c r="L50" s="1" t="str">
        <f t="shared" si="8"/>
        <v>Megaracer</v>
      </c>
      <c r="M50" s="10">
        <f t="shared" si="3"/>
        <v>450.31999999999994</v>
      </c>
      <c r="N50" s="10">
        <f t="shared" si="7"/>
        <v>458</v>
      </c>
    </row>
    <row r="51" spans="1:14" ht="12" x14ac:dyDescent="0.2">
      <c r="A51" s="1">
        <v>106</v>
      </c>
      <c r="B51" s="4">
        <v>45783.309988425928</v>
      </c>
      <c r="C51" s="2">
        <v>90.19</v>
      </c>
      <c r="D51" s="20" t="s">
        <v>93</v>
      </c>
      <c r="E51" s="1">
        <f>VLOOKUP(D51,texts!B$2:C$452,2,FALSE)</f>
        <v>1210391</v>
      </c>
      <c r="F51" s="1" t="s">
        <v>10</v>
      </c>
      <c r="G51" s="1">
        <v>1</v>
      </c>
      <c r="H51" s="1">
        <v>3</v>
      </c>
      <c r="I51" s="3">
        <v>0.996</v>
      </c>
      <c r="J51" s="1">
        <v>65</v>
      </c>
      <c r="K51" s="2">
        <f t="shared" si="6"/>
        <v>89.761999999999986</v>
      </c>
      <c r="L51" s="1" t="str">
        <f t="shared" si="8"/>
        <v>Megaracer</v>
      </c>
      <c r="M51" s="10">
        <f t="shared" si="3"/>
        <v>448.80999999999995</v>
      </c>
      <c r="N51" s="10">
        <f t="shared" si="7"/>
        <v>450.95</v>
      </c>
    </row>
    <row r="52" spans="1:14" ht="12" x14ac:dyDescent="0.2">
      <c r="A52" s="1">
        <v>105</v>
      </c>
      <c r="B52" s="4">
        <v>45783.30872685185</v>
      </c>
      <c r="C52" s="2">
        <v>95.97</v>
      </c>
      <c r="D52" s="20" t="s">
        <v>80</v>
      </c>
      <c r="E52" s="1">
        <f>VLOOKUP(D52,texts!B$2:C$452,2,FALSE)</f>
        <v>1210390</v>
      </c>
      <c r="F52" s="1" t="s">
        <v>10</v>
      </c>
      <c r="G52" s="1">
        <v>1</v>
      </c>
      <c r="H52" s="1">
        <v>3</v>
      </c>
      <c r="I52" s="3">
        <v>1</v>
      </c>
      <c r="J52" s="1">
        <v>50</v>
      </c>
      <c r="K52" s="2">
        <f t="shared" si="6"/>
        <v>89.302999999999983</v>
      </c>
      <c r="L52" s="1" t="str">
        <f t="shared" si="8"/>
        <v>Megaracer</v>
      </c>
      <c r="M52" s="10">
        <f t="shared" si="3"/>
        <v>446.51499999999993</v>
      </c>
      <c r="N52" s="10">
        <f t="shared" si="7"/>
        <v>479.85</v>
      </c>
    </row>
    <row r="53" spans="1:14" ht="12" hidden="1" x14ac:dyDescent="0.2">
      <c r="A53" s="1">
        <v>104</v>
      </c>
      <c r="B53" s="4">
        <v>45783.303888888891</v>
      </c>
      <c r="C53" s="2">
        <v>81.27</v>
      </c>
      <c r="D53" s="20" t="s">
        <v>102</v>
      </c>
      <c r="E53" s="1">
        <f>VLOOKUP(D53,texts!B$2:C$452,2,FALSE)</f>
        <v>1210394</v>
      </c>
      <c r="F53" s="1" t="s">
        <v>9</v>
      </c>
      <c r="G53" s="1">
        <v>3</v>
      </c>
      <c r="H53" s="1">
        <v>3</v>
      </c>
      <c r="I53" s="3">
        <v>0.99299999999999999</v>
      </c>
      <c r="J53" s="1">
        <v>68</v>
      </c>
      <c r="K53" s="2">
        <f t="shared" si="6"/>
        <v>90.807999999999993</v>
      </c>
      <c r="L53" s="1" t="str">
        <f t="shared" si="8"/>
        <v>Megaracer</v>
      </c>
      <c r="M53" s="10">
        <f t="shared" si="3"/>
        <v>454.03999999999996</v>
      </c>
      <c r="N53" s="10">
        <f t="shared" si="7"/>
        <v>406.34999999999997</v>
      </c>
    </row>
    <row r="54" spans="1:14" ht="12" hidden="1" x14ac:dyDescent="0.2">
      <c r="A54" s="1">
        <v>103</v>
      </c>
      <c r="B54" s="4">
        <v>45783.299664351849</v>
      </c>
      <c r="C54" s="2">
        <v>84.18</v>
      </c>
      <c r="D54" s="20" t="s">
        <v>99</v>
      </c>
      <c r="E54" s="1">
        <f>VLOOKUP(D54,texts!B$2:C$452,2,FALSE)</f>
        <v>1210429</v>
      </c>
      <c r="F54" s="1" t="s">
        <v>9</v>
      </c>
      <c r="G54" s="1">
        <v>3</v>
      </c>
      <c r="H54" s="1">
        <v>3</v>
      </c>
      <c r="I54" s="3">
        <v>1</v>
      </c>
      <c r="J54" s="1">
        <v>35</v>
      </c>
      <c r="K54" s="2">
        <f t="shared" si="6"/>
        <v>91.736999999999995</v>
      </c>
      <c r="L54" s="1" t="str">
        <f t="shared" si="8"/>
        <v>Megaracer</v>
      </c>
      <c r="M54" s="10">
        <f t="shared" si="3"/>
        <v>458.68499999999995</v>
      </c>
      <c r="N54" s="10">
        <f t="shared" si="7"/>
        <v>420.90000000000003</v>
      </c>
    </row>
    <row r="55" spans="1:14" ht="12" x14ac:dyDescent="0.2">
      <c r="A55" s="1">
        <v>102</v>
      </c>
      <c r="B55" s="4">
        <v>45783.297997685186</v>
      </c>
      <c r="C55" s="2">
        <v>91.19</v>
      </c>
      <c r="D55" s="20" t="s">
        <v>92</v>
      </c>
      <c r="E55" s="1">
        <f>VLOOKUP(D55,texts!B$2:C$452,2,FALSE)</f>
        <v>1210381</v>
      </c>
      <c r="F55" s="1" t="s">
        <v>10</v>
      </c>
      <c r="G55" s="1">
        <v>1</v>
      </c>
      <c r="H55" s="1">
        <v>3</v>
      </c>
      <c r="I55" s="3">
        <v>1</v>
      </c>
      <c r="J55" s="1">
        <v>70</v>
      </c>
      <c r="K55" s="2">
        <f t="shared" si="6"/>
        <v>91.793999999999983</v>
      </c>
      <c r="L55" s="1" t="str">
        <f t="shared" si="8"/>
        <v>Megaracer</v>
      </c>
      <c r="M55" s="10">
        <f t="shared" si="3"/>
        <v>458.96999999999991</v>
      </c>
      <c r="N55" s="10">
        <f t="shared" si="7"/>
        <v>455.95</v>
      </c>
    </row>
    <row r="56" spans="1:14" ht="12" x14ac:dyDescent="0.2">
      <c r="A56" s="1">
        <v>101</v>
      </c>
      <c r="B56" s="4">
        <v>45783.297094907408</v>
      </c>
      <c r="C56" s="2">
        <v>92.64</v>
      </c>
      <c r="D56" s="20" t="s">
        <v>78</v>
      </c>
      <c r="E56" s="1">
        <f>VLOOKUP(D56,texts!B$2:C$452,2,FALSE)</f>
        <v>1210446</v>
      </c>
      <c r="F56" s="1" t="s">
        <v>10</v>
      </c>
      <c r="G56" s="1">
        <v>1</v>
      </c>
      <c r="H56" s="1">
        <v>3</v>
      </c>
      <c r="I56" s="3">
        <v>0.99399999999999999</v>
      </c>
      <c r="J56" s="1">
        <v>51</v>
      </c>
      <c r="K56" s="2">
        <f t="shared" si="6"/>
        <v>92.256</v>
      </c>
      <c r="L56" s="1" t="str">
        <f t="shared" si="8"/>
        <v>Megaracer</v>
      </c>
      <c r="M56" s="10">
        <f t="shared" si="3"/>
        <v>461.28</v>
      </c>
      <c r="N56" s="10">
        <f t="shared" si="7"/>
        <v>463.2</v>
      </c>
    </row>
    <row r="57" spans="1:14" ht="12" x14ac:dyDescent="0.2">
      <c r="A57" s="1">
        <v>100</v>
      </c>
      <c r="B57" s="4">
        <v>45783.230300925927</v>
      </c>
      <c r="C57" s="2">
        <v>89.01</v>
      </c>
      <c r="D57" s="20" t="s">
        <v>96</v>
      </c>
      <c r="E57" s="1">
        <f>VLOOKUP(D57,texts!B$2:C$452,2,FALSE)</f>
        <v>1210421</v>
      </c>
      <c r="F57" s="1" t="s">
        <v>10</v>
      </c>
      <c r="G57" s="1">
        <v>1</v>
      </c>
      <c r="H57" s="1">
        <v>3</v>
      </c>
      <c r="I57" s="3">
        <v>0.996</v>
      </c>
      <c r="J57" s="1">
        <v>55</v>
      </c>
      <c r="K57" s="2">
        <f t="shared" si="6"/>
        <v>92.337999999999994</v>
      </c>
      <c r="L57" s="1" t="str">
        <f t="shared" si="8"/>
        <v>Megaracer</v>
      </c>
      <c r="M57" s="10">
        <f t="shared" si="3"/>
        <v>461.68999999999994</v>
      </c>
      <c r="N57" s="10">
        <f t="shared" si="7"/>
        <v>445.05</v>
      </c>
    </row>
    <row r="58" spans="1:14" ht="12" x14ac:dyDescent="0.2">
      <c r="A58" s="1">
        <v>99</v>
      </c>
      <c r="B58" s="4">
        <v>45783.226655092592</v>
      </c>
      <c r="C58" s="2">
        <v>95.38</v>
      </c>
      <c r="D58" s="20" t="s">
        <v>84</v>
      </c>
      <c r="E58" s="1">
        <f>VLOOKUP(D58,texts!B$2:C$452,2,FALSE)</f>
        <v>1210380</v>
      </c>
      <c r="F58" s="1" t="s">
        <v>10</v>
      </c>
      <c r="G58" s="1">
        <v>1</v>
      </c>
      <c r="H58" s="1">
        <v>3</v>
      </c>
      <c r="I58" s="3">
        <v>0.99399999999999999</v>
      </c>
      <c r="J58" s="1">
        <v>62</v>
      </c>
      <c r="K58" s="2">
        <f t="shared" si="6"/>
        <v>91.227999999999994</v>
      </c>
      <c r="L58" s="1" t="str">
        <f t="shared" si="8"/>
        <v>Megaracer</v>
      </c>
      <c r="M58" s="10">
        <f t="shared" si="3"/>
        <v>456.14</v>
      </c>
      <c r="N58" s="10">
        <f t="shared" si="7"/>
        <v>476.9</v>
      </c>
    </row>
    <row r="59" spans="1:14" ht="12" x14ac:dyDescent="0.2">
      <c r="A59" s="1">
        <v>98</v>
      </c>
      <c r="B59" s="4">
        <v>45783.225185185183</v>
      </c>
      <c r="C59" s="2">
        <v>88.66</v>
      </c>
      <c r="D59" s="20" t="s">
        <v>78</v>
      </c>
      <c r="E59" s="1">
        <f>VLOOKUP(D59,texts!B$2:C$452,2,FALSE)</f>
        <v>1210446</v>
      </c>
      <c r="F59" s="1" t="s">
        <v>9</v>
      </c>
      <c r="G59" s="1">
        <v>3</v>
      </c>
      <c r="H59" s="1">
        <v>3</v>
      </c>
      <c r="I59" s="3">
        <v>0.99399999999999999</v>
      </c>
      <c r="J59" s="1">
        <v>49</v>
      </c>
      <c r="K59" s="2">
        <f t="shared" si="6"/>
        <v>91.838999999999999</v>
      </c>
      <c r="L59" s="1" t="str">
        <f t="shared" si="8"/>
        <v>Megaracer</v>
      </c>
      <c r="M59" s="10">
        <f t="shared" si="3"/>
        <v>459.19499999999999</v>
      </c>
      <c r="N59" s="10">
        <f t="shared" si="7"/>
        <v>443.29999999999995</v>
      </c>
    </row>
    <row r="60" spans="1:14" ht="12" x14ac:dyDescent="0.2">
      <c r="A60" s="1">
        <v>97</v>
      </c>
      <c r="B60" s="4">
        <v>45783.222500000003</v>
      </c>
      <c r="C60" s="2">
        <v>92.15</v>
      </c>
      <c r="D60" s="20" t="s">
        <v>82</v>
      </c>
      <c r="E60" s="1">
        <f>VLOOKUP(D60,texts!B$2:C$452,2,FALSE)</f>
        <v>1210384</v>
      </c>
      <c r="F60" s="1" t="s">
        <v>10</v>
      </c>
      <c r="G60" s="1">
        <v>1</v>
      </c>
      <c r="H60" s="1">
        <v>3</v>
      </c>
      <c r="I60" s="3">
        <v>1</v>
      </c>
      <c r="J60" s="1">
        <v>66</v>
      </c>
      <c r="K60" s="2">
        <f t="shared" si="6"/>
        <v>90.930999999999997</v>
      </c>
      <c r="L60" s="1" t="str">
        <f t="shared" si="8"/>
        <v>Megaracer</v>
      </c>
      <c r="M60" s="10">
        <f t="shared" si="3"/>
        <v>454.65499999999997</v>
      </c>
      <c r="N60" s="10">
        <f t="shared" si="7"/>
        <v>460.75</v>
      </c>
    </row>
    <row r="61" spans="1:14" ht="12" hidden="1" x14ac:dyDescent="0.2">
      <c r="A61" s="1">
        <v>96</v>
      </c>
      <c r="B61" s="4">
        <v>45781.315081018518</v>
      </c>
      <c r="C61" s="2">
        <v>87.17</v>
      </c>
      <c r="D61" s="20" t="s">
        <v>104</v>
      </c>
      <c r="E61" s="1">
        <f>VLOOKUP(D61,texts!B$2:C$452,2,FALSE)</f>
        <v>1210371</v>
      </c>
      <c r="F61" s="1" t="s">
        <v>9</v>
      </c>
      <c r="G61" s="1">
        <v>2</v>
      </c>
      <c r="H61" s="1">
        <v>3</v>
      </c>
      <c r="I61" s="3">
        <v>0.99099999999999999</v>
      </c>
      <c r="J61" s="1">
        <v>61</v>
      </c>
      <c r="K61" s="2">
        <f t="shared" si="6"/>
        <v>90.86099999999999</v>
      </c>
      <c r="L61" s="1" t="str">
        <f t="shared" si="8"/>
        <v>Megaracer</v>
      </c>
      <c r="M61" s="10">
        <f t="shared" si="3"/>
        <v>454.30499999999995</v>
      </c>
      <c r="N61" s="10">
        <f t="shared" si="7"/>
        <v>435.85</v>
      </c>
    </row>
    <row r="62" spans="1:14" ht="12" x14ac:dyDescent="0.2">
      <c r="A62" s="1">
        <v>95</v>
      </c>
      <c r="B62" s="4">
        <v>45781.312708333331</v>
      </c>
      <c r="C62" s="2">
        <v>91.38</v>
      </c>
      <c r="D62" s="20" t="s">
        <v>91</v>
      </c>
      <c r="E62" s="1">
        <f>VLOOKUP(D62,texts!B$2:C$452,2,FALSE)</f>
        <v>1210392</v>
      </c>
      <c r="F62" s="1" t="s">
        <v>10</v>
      </c>
      <c r="G62" s="1">
        <v>1</v>
      </c>
      <c r="H62" s="1">
        <v>3</v>
      </c>
      <c r="I62" s="3">
        <v>0.99199999999999999</v>
      </c>
      <c r="J62" s="1">
        <v>79</v>
      </c>
      <c r="K62" s="2">
        <f t="shared" si="6"/>
        <v>90.72</v>
      </c>
      <c r="L62" s="1" t="str">
        <f t="shared" si="8"/>
        <v>Megaracer</v>
      </c>
      <c r="M62" s="10">
        <f t="shared" si="3"/>
        <v>453.6</v>
      </c>
      <c r="N62" s="10">
        <f t="shared" si="7"/>
        <v>456.9</v>
      </c>
    </row>
    <row r="63" spans="1:14" ht="12" x14ac:dyDescent="0.2">
      <c r="A63" s="1">
        <v>94</v>
      </c>
      <c r="B63" s="4">
        <v>45781.311655092592</v>
      </c>
      <c r="C63" s="2">
        <v>96.32</v>
      </c>
      <c r="D63" s="20" t="s">
        <v>77</v>
      </c>
      <c r="E63" s="1">
        <f>VLOOKUP(D63,texts!B$2:C$452,2,FALSE)</f>
        <v>1210438</v>
      </c>
      <c r="F63" s="1" t="s">
        <v>10</v>
      </c>
      <c r="G63" s="1">
        <v>1</v>
      </c>
      <c r="H63" s="1">
        <v>3</v>
      </c>
      <c r="I63" s="3">
        <v>1</v>
      </c>
      <c r="J63" s="1">
        <v>80</v>
      </c>
      <c r="K63" s="2">
        <f t="shared" si="6"/>
        <v>90.247000000000014</v>
      </c>
      <c r="L63" s="1" t="str">
        <f t="shared" si="8"/>
        <v>Megaracer</v>
      </c>
      <c r="M63" s="10">
        <f t="shared" si="3"/>
        <v>451.23500000000007</v>
      </c>
      <c r="N63" s="10">
        <f t="shared" si="7"/>
        <v>481.59999999999997</v>
      </c>
    </row>
    <row r="64" spans="1:14" ht="12" x14ac:dyDescent="0.2">
      <c r="A64" s="1">
        <v>93</v>
      </c>
      <c r="B64" s="4">
        <v>45781.307222222225</v>
      </c>
      <c r="C64" s="2">
        <v>93.47</v>
      </c>
      <c r="D64" s="20" t="s">
        <v>81</v>
      </c>
      <c r="E64" s="1">
        <f>VLOOKUP(D64,texts!B$2:C$452,2,FALSE)</f>
        <v>1210403</v>
      </c>
      <c r="F64" s="1" t="s">
        <v>9</v>
      </c>
      <c r="G64" s="1">
        <v>3</v>
      </c>
      <c r="H64" s="1">
        <v>3</v>
      </c>
      <c r="I64" s="3">
        <v>0.995</v>
      </c>
      <c r="J64" s="1">
        <v>62</v>
      </c>
      <c r="K64" s="2">
        <f t="shared" si="6"/>
        <v>89.223000000000013</v>
      </c>
      <c r="L64" s="1" t="str">
        <f t="shared" si="8"/>
        <v>Megaracer</v>
      </c>
      <c r="M64" s="10">
        <f t="shared" si="3"/>
        <v>446.11500000000007</v>
      </c>
      <c r="N64" s="10">
        <f t="shared" si="7"/>
        <v>467.35</v>
      </c>
    </row>
    <row r="65" spans="1:14" ht="12" x14ac:dyDescent="0.2">
      <c r="A65" s="1">
        <v>92</v>
      </c>
      <c r="B65" s="4">
        <v>45781.305937500001</v>
      </c>
      <c r="C65" s="2">
        <v>91.76</v>
      </c>
      <c r="D65" s="20" t="s">
        <v>82</v>
      </c>
      <c r="E65" s="1">
        <f>VLOOKUP(D65,texts!B$2:C$452,2,FALSE)</f>
        <v>1210384</v>
      </c>
      <c r="F65" s="1" t="s">
        <v>9</v>
      </c>
      <c r="G65" s="1">
        <v>3</v>
      </c>
      <c r="H65" s="1">
        <v>3</v>
      </c>
      <c r="I65" s="3">
        <v>0.995</v>
      </c>
      <c r="J65" s="1">
        <v>66</v>
      </c>
      <c r="K65" s="2">
        <f t="shared" si="6"/>
        <v>88.450999999999993</v>
      </c>
      <c r="L65" s="1" t="str">
        <f t="shared" si="8"/>
        <v>Megaracer</v>
      </c>
      <c r="M65" s="10">
        <f t="shared" si="3"/>
        <v>442.255</v>
      </c>
      <c r="N65" s="10">
        <f t="shared" si="7"/>
        <v>458.8</v>
      </c>
    </row>
    <row r="66" spans="1:14" ht="12" x14ac:dyDescent="0.2">
      <c r="A66" s="1">
        <v>91</v>
      </c>
      <c r="B66" s="4">
        <v>45781.304247685184</v>
      </c>
      <c r="C66" s="2">
        <v>97.26</v>
      </c>
      <c r="D66" s="20" t="s">
        <v>77</v>
      </c>
      <c r="E66" s="1">
        <f>VLOOKUP(D66,texts!B$2:C$452,2,FALSE)</f>
        <v>1210438</v>
      </c>
      <c r="F66" s="1" t="s">
        <v>9</v>
      </c>
      <c r="G66" s="1">
        <v>2</v>
      </c>
      <c r="H66" s="1">
        <v>3</v>
      </c>
      <c r="I66" s="3">
        <v>0.996</v>
      </c>
      <c r="J66" s="1">
        <v>81</v>
      </c>
      <c r="K66" s="2">
        <f t="shared" ref="K66:K97" si="9">AVERAGE(C67:C76)</f>
        <v>87.86699999999999</v>
      </c>
      <c r="L66" s="1" t="str">
        <f t="shared" si="8"/>
        <v>Megaracer</v>
      </c>
      <c r="M66" s="10">
        <f t="shared" si="3"/>
        <v>439.33499999999992</v>
      </c>
      <c r="N66" s="10">
        <f t="shared" ref="N66:N97" si="10">C66*5</f>
        <v>486.3</v>
      </c>
    </row>
    <row r="67" spans="1:14" ht="12" x14ac:dyDescent="0.2">
      <c r="A67" s="1">
        <v>90</v>
      </c>
      <c r="B67" s="4">
        <v>45781.303425925929</v>
      </c>
      <c r="C67" s="2">
        <v>89.83</v>
      </c>
      <c r="D67" s="20" t="s">
        <v>82</v>
      </c>
      <c r="E67" s="1">
        <f>VLOOKUP(D67,texts!B$2:C$452,2,FALSE)</f>
        <v>1210384</v>
      </c>
      <c r="F67" s="1" t="s">
        <v>10</v>
      </c>
      <c r="G67" s="1">
        <v>1</v>
      </c>
      <c r="H67" s="1">
        <v>3</v>
      </c>
      <c r="I67" s="3">
        <v>1</v>
      </c>
      <c r="J67" s="1">
        <v>64</v>
      </c>
      <c r="K67" s="2">
        <f t="shared" si="9"/>
        <v>87.25500000000001</v>
      </c>
      <c r="L67" s="1" t="str">
        <f t="shared" si="8"/>
        <v>Megaracer</v>
      </c>
      <c r="M67" s="10">
        <f t="shared" ref="M67:M130" si="11">K67*5</f>
        <v>436.27500000000003</v>
      </c>
      <c r="N67" s="10">
        <f t="shared" si="10"/>
        <v>449.15</v>
      </c>
    </row>
    <row r="68" spans="1:14" ht="12" hidden="1" x14ac:dyDescent="0.2">
      <c r="A68" s="1">
        <v>89</v>
      </c>
      <c r="B68" s="4">
        <v>45781.301921296297</v>
      </c>
      <c r="C68" s="2">
        <v>84.28</v>
      </c>
      <c r="D68" s="20" t="s">
        <v>111</v>
      </c>
      <c r="E68" s="1">
        <f>VLOOKUP(D68,texts!B$2:C$452,2,FALSE)</f>
        <v>1210422</v>
      </c>
      <c r="F68" s="1" t="s">
        <v>9</v>
      </c>
      <c r="G68" s="1">
        <v>3</v>
      </c>
      <c r="H68" s="1">
        <v>3</v>
      </c>
      <c r="I68" s="3">
        <v>0.995</v>
      </c>
      <c r="J68" s="1">
        <v>46</v>
      </c>
      <c r="K68" s="2">
        <f t="shared" si="9"/>
        <v>87.182999999999993</v>
      </c>
      <c r="L68" s="1" t="str">
        <f t="shared" si="8"/>
        <v>Megaracer</v>
      </c>
      <c r="M68" s="10">
        <f t="shared" si="11"/>
        <v>435.91499999999996</v>
      </c>
      <c r="N68" s="10">
        <f t="shared" si="10"/>
        <v>421.4</v>
      </c>
    </row>
    <row r="69" spans="1:14" ht="12" x14ac:dyDescent="0.2">
      <c r="A69" s="1">
        <v>88</v>
      </c>
      <c r="B69" s="4">
        <v>45781.209062499998</v>
      </c>
      <c r="C69" s="2">
        <v>94.77</v>
      </c>
      <c r="D69" s="20" t="s">
        <v>81</v>
      </c>
      <c r="E69" s="1">
        <f>VLOOKUP(D69,texts!B$2:C$452,2,FALSE)</f>
        <v>1210403</v>
      </c>
      <c r="F69" s="1" t="s">
        <v>10</v>
      </c>
      <c r="G69" s="1">
        <v>1</v>
      </c>
      <c r="H69" s="1">
        <v>3</v>
      </c>
      <c r="I69" s="3">
        <v>0.995</v>
      </c>
      <c r="J69" s="1">
        <v>63</v>
      </c>
      <c r="K69" s="2">
        <f t="shared" si="9"/>
        <v>86.905999999999992</v>
      </c>
      <c r="L69" s="1" t="str">
        <f t="shared" si="8"/>
        <v>Megaracer</v>
      </c>
      <c r="M69" s="10">
        <f t="shared" si="11"/>
        <v>434.53</v>
      </c>
      <c r="N69" s="10">
        <f t="shared" si="10"/>
        <v>473.84999999999997</v>
      </c>
    </row>
    <row r="70" spans="1:14" ht="12" hidden="1" x14ac:dyDescent="0.2">
      <c r="A70" s="1">
        <v>87</v>
      </c>
      <c r="B70" s="4">
        <v>45781.207083333335</v>
      </c>
      <c r="C70" s="2">
        <v>83.07</v>
      </c>
      <c r="D70" s="20" t="s">
        <v>111</v>
      </c>
      <c r="E70" s="1">
        <f>VLOOKUP(D70,texts!B$2:C$452,2,FALSE)</f>
        <v>1210422</v>
      </c>
      <c r="F70" s="1" t="s">
        <v>9</v>
      </c>
      <c r="G70" s="1">
        <v>2</v>
      </c>
      <c r="H70" s="1">
        <v>3</v>
      </c>
      <c r="I70" s="3">
        <v>0.98899999999999999</v>
      </c>
      <c r="J70" s="1">
        <v>46</v>
      </c>
      <c r="K70" s="2">
        <f t="shared" si="9"/>
        <v>87.631</v>
      </c>
      <c r="L70" s="1" t="str">
        <f t="shared" si="8"/>
        <v>Megaracer</v>
      </c>
      <c r="M70" s="10">
        <f t="shared" si="11"/>
        <v>438.15499999999997</v>
      </c>
      <c r="N70" s="10">
        <f t="shared" si="10"/>
        <v>415.34999999999997</v>
      </c>
    </row>
    <row r="71" spans="1:14" ht="12" hidden="1" x14ac:dyDescent="0.2">
      <c r="A71" s="1">
        <v>86</v>
      </c>
      <c r="B71" s="4">
        <v>45781.200370370374</v>
      </c>
      <c r="C71" s="2">
        <v>86.47</v>
      </c>
      <c r="D71" s="20" t="s">
        <v>92</v>
      </c>
      <c r="E71" s="1">
        <f>VLOOKUP(D71,texts!B$2:C$452,2,FALSE)</f>
        <v>1210381</v>
      </c>
      <c r="F71" s="1" t="s">
        <v>10</v>
      </c>
      <c r="G71" s="1">
        <v>1</v>
      </c>
      <c r="H71" s="1">
        <v>3</v>
      </c>
      <c r="I71" s="3">
        <v>0.996</v>
      </c>
      <c r="J71" s="1">
        <v>66</v>
      </c>
      <c r="K71" s="2">
        <f t="shared" si="9"/>
        <v>87.498999999999995</v>
      </c>
      <c r="L71" s="1" t="str">
        <f t="shared" si="8"/>
        <v>Megaracer</v>
      </c>
      <c r="M71" s="10">
        <f t="shared" si="11"/>
        <v>437.495</v>
      </c>
      <c r="N71" s="10">
        <f t="shared" si="10"/>
        <v>432.35</v>
      </c>
    </row>
    <row r="72" spans="1:14" ht="12" x14ac:dyDescent="0.2">
      <c r="A72" s="1">
        <v>85</v>
      </c>
      <c r="B72" s="4">
        <v>45781.198425925926</v>
      </c>
      <c r="C72" s="2">
        <v>89.97</v>
      </c>
      <c r="D72" s="20" t="s">
        <v>78</v>
      </c>
      <c r="E72" s="1">
        <f>VLOOKUP(D72,texts!B$2:C$452,2,FALSE)</f>
        <v>1210446</v>
      </c>
      <c r="F72" s="1" t="s">
        <v>9</v>
      </c>
      <c r="G72" s="1">
        <v>3</v>
      </c>
      <c r="H72" s="1">
        <v>3</v>
      </c>
      <c r="I72" s="3">
        <v>1</v>
      </c>
      <c r="J72" s="1">
        <v>49</v>
      </c>
      <c r="K72" s="2">
        <f t="shared" si="9"/>
        <v>86.924999999999983</v>
      </c>
      <c r="L72" s="1" t="str">
        <f t="shared" si="8"/>
        <v>Megaracer</v>
      </c>
      <c r="M72" s="10">
        <f t="shared" si="11"/>
        <v>434.62499999999989</v>
      </c>
      <c r="N72" s="10">
        <f t="shared" si="10"/>
        <v>449.85</v>
      </c>
    </row>
    <row r="73" spans="1:14" ht="12" x14ac:dyDescent="0.2">
      <c r="A73" s="1">
        <v>84</v>
      </c>
      <c r="B73" s="4">
        <v>45780.327337962961</v>
      </c>
      <c r="C73" s="2">
        <v>91.59</v>
      </c>
      <c r="D73" s="20" t="s">
        <v>91</v>
      </c>
      <c r="E73" s="1">
        <f>VLOOKUP(D73,texts!B$2:C$452,2,FALSE)</f>
        <v>1210392</v>
      </c>
      <c r="F73" s="1" t="s">
        <v>9</v>
      </c>
      <c r="G73" s="1">
        <v>2</v>
      </c>
      <c r="H73" s="1">
        <v>3</v>
      </c>
      <c r="I73" s="3">
        <v>1</v>
      </c>
      <c r="J73" s="1">
        <v>79</v>
      </c>
      <c r="K73" s="2">
        <f t="shared" si="9"/>
        <v>86.814999999999998</v>
      </c>
      <c r="L73" s="1" t="str">
        <f t="shared" si="8"/>
        <v>Megaracer</v>
      </c>
      <c r="M73" s="10">
        <f t="shared" si="11"/>
        <v>434.07499999999999</v>
      </c>
      <c r="N73" s="10">
        <f t="shared" si="10"/>
        <v>457.95000000000005</v>
      </c>
    </row>
    <row r="74" spans="1:14" ht="12" hidden="1" x14ac:dyDescent="0.2">
      <c r="A74" s="1">
        <v>83</v>
      </c>
      <c r="B74" s="4">
        <v>45780.322129629632</v>
      </c>
      <c r="C74" s="2">
        <v>83.23</v>
      </c>
      <c r="D74" s="20" t="s">
        <v>102</v>
      </c>
      <c r="E74" s="1">
        <f>VLOOKUP(D74,texts!B$2:C$452,2,FALSE)</f>
        <v>1210394</v>
      </c>
      <c r="F74" s="1" t="s">
        <v>9</v>
      </c>
      <c r="G74" s="1">
        <v>3</v>
      </c>
      <c r="H74" s="1">
        <v>3</v>
      </c>
      <c r="I74" s="3">
        <v>0.98899999999999999</v>
      </c>
      <c r="J74" s="1">
        <v>69</v>
      </c>
      <c r="K74" s="2">
        <f t="shared" si="9"/>
        <v>87.790999999999997</v>
      </c>
      <c r="L74" s="1" t="str">
        <f t="shared" si="8"/>
        <v>Megaracer</v>
      </c>
      <c r="M74" s="10">
        <f t="shared" si="11"/>
        <v>438.95499999999998</v>
      </c>
      <c r="N74" s="10">
        <f t="shared" si="10"/>
        <v>416.15000000000003</v>
      </c>
    </row>
    <row r="75" spans="1:14" ht="12" hidden="1" x14ac:dyDescent="0.2">
      <c r="A75" s="1">
        <v>82</v>
      </c>
      <c r="B75" s="4">
        <v>45780.31690972222</v>
      </c>
      <c r="C75" s="2">
        <v>84.04</v>
      </c>
      <c r="D75" s="20" t="s">
        <v>92</v>
      </c>
      <c r="E75" s="1">
        <f>VLOOKUP(D75,texts!B$2:C$452,2,FALSE)</f>
        <v>1210381</v>
      </c>
      <c r="F75" s="1" t="s">
        <v>10</v>
      </c>
      <c r="G75" s="1">
        <v>1</v>
      </c>
      <c r="H75" s="1">
        <v>3</v>
      </c>
      <c r="I75" s="3">
        <v>1</v>
      </c>
      <c r="J75" s="1">
        <v>64</v>
      </c>
      <c r="K75" s="2">
        <f t="shared" si="9"/>
        <v>88.209000000000003</v>
      </c>
      <c r="L75" s="1" t="str">
        <f t="shared" si="8"/>
        <v>Megaracer</v>
      </c>
      <c r="M75" s="10">
        <f t="shared" si="11"/>
        <v>441.04500000000002</v>
      </c>
      <c r="N75" s="10">
        <f t="shared" si="10"/>
        <v>420.20000000000005</v>
      </c>
    </row>
    <row r="76" spans="1:14" ht="12" x14ac:dyDescent="0.2">
      <c r="A76" s="1">
        <v>81</v>
      </c>
      <c r="B76" s="4">
        <v>45780.314479166664</v>
      </c>
      <c r="C76" s="2">
        <v>91.42</v>
      </c>
      <c r="D76" s="20" t="s">
        <v>87</v>
      </c>
      <c r="E76" s="1">
        <f>VLOOKUP(D76,texts!B$2:C$452,2,FALSE)</f>
        <v>1210445</v>
      </c>
      <c r="F76" s="1" t="s">
        <v>9</v>
      </c>
      <c r="G76" s="1">
        <v>3</v>
      </c>
      <c r="H76" s="1">
        <v>3</v>
      </c>
      <c r="I76" s="3">
        <v>0.997</v>
      </c>
      <c r="J76" s="1">
        <v>98</v>
      </c>
      <c r="K76" s="2">
        <f t="shared" si="9"/>
        <v>88.215000000000003</v>
      </c>
      <c r="L76" s="1" t="str">
        <f t="shared" si="8"/>
        <v>Megaracer</v>
      </c>
      <c r="M76" s="10">
        <f t="shared" si="11"/>
        <v>441.07500000000005</v>
      </c>
      <c r="N76" s="10">
        <f t="shared" si="10"/>
        <v>457.1</v>
      </c>
    </row>
    <row r="77" spans="1:14" ht="12" hidden="1" x14ac:dyDescent="0.2">
      <c r="A77" s="1">
        <v>80</v>
      </c>
      <c r="B77" s="4">
        <v>45780.313344907408</v>
      </c>
      <c r="C77" s="2">
        <v>83.71</v>
      </c>
      <c r="D77" s="20" t="s">
        <v>112</v>
      </c>
      <c r="E77" s="1">
        <f>VLOOKUP(D77,texts!B$2:C$452,2,FALSE)</f>
        <v>1210433</v>
      </c>
      <c r="F77" s="1" t="s">
        <v>9</v>
      </c>
      <c r="G77" s="1">
        <v>2</v>
      </c>
      <c r="H77" s="1">
        <v>3</v>
      </c>
      <c r="I77" s="3">
        <v>0.99</v>
      </c>
      <c r="J77" s="1">
        <v>75</v>
      </c>
      <c r="K77" s="2">
        <f t="shared" si="9"/>
        <v>88.323000000000008</v>
      </c>
      <c r="L77" s="1" t="str">
        <f t="shared" si="8"/>
        <v>Megaracer</v>
      </c>
      <c r="M77" s="10">
        <f t="shared" si="11"/>
        <v>441.61500000000001</v>
      </c>
      <c r="N77" s="10">
        <f t="shared" si="10"/>
        <v>418.54999999999995</v>
      </c>
    </row>
    <row r="78" spans="1:14" ht="12" hidden="1" x14ac:dyDescent="0.2">
      <c r="A78" s="1">
        <v>79</v>
      </c>
      <c r="B78" s="4">
        <v>45780.311493055553</v>
      </c>
      <c r="C78" s="2">
        <v>83.56</v>
      </c>
      <c r="D78" s="20" t="s">
        <v>87</v>
      </c>
      <c r="E78" s="1">
        <f>VLOOKUP(D78,texts!B$2:C$452,2,FALSE)</f>
        <v>1210445</v>
      </c>
      <c r="F78" s="1" t="s">
        <v>9</v>
      </c>
      <c r="G78" s="1">
        <v>2</v>
      </c>
      <c r="H78" s="1">
        <v>3</v>
      </c>
      <c r="I78" s="3">
        <v>0.99</v>
      </c>
      <c r="J78" s="1">
        <v>89</v>
      </c>
      <c r="K78" s="2">
        <f t="shared" si="9"/>
        <v>88.444000000000003</v>
      </c>
      <c r="L78" s="1" t="str">
        <f t="shared" si="8"/>
        <v>Megaracer</v>
      </c>
      <c r="M78" s="10">
        <f t="shared" si="11"/>
        <v>442.22</v>
      </c>
      <c r="N78" s="10">
        <f t="shared" si="10"/>
        <v>417.8</v>
      </c>
    </row>
    <row r="79" spans="1:14" ht="12" x14ac:dyDescent="0.2">
      <c r="A79" s="1">
        <v>78</v>
      </c>
      <c r="B79" s="4">
        <v>45780.211805555555</v>
      </c>
      <c r="C79" s="2">
        <v>92</v>
      </c>
      <c r="D79" s="20" t="s">
        <v>86</v>
      </c>
      <c r="E79" s="1">
        <f>VLOOKUP(D79,texts!B$2:C$452,2,FALSE)</f>
        <v>1210447</v>
      </c>
      <c r="F79" s="1" t="s">
        <v>9</v>
      </c>
      <c r="G79" s="1">
        <v>3</v>
      </c>
      <c r="H79" s="1">
        <v>3</v>
      </c>
      <c r="I79" s="3">
        <v>1</v>
      </c>
      <c r="J79" s="1">
        <v>52</v>
      </c>
      <c r="K79" s="2">
        <f t="shared" si="9"/>
        <v>88.076999999999998</v>
      </c>
      <c r="L79" s="1" t="str">
        <f t="shared" si="8"/>
        <v>Megaracer</v>
      </c>
      <c r="M79" s="10">
        <f t="shared" si="11"/>
        <v>440.38499999999999</v>
      </c>
      <c r="N79" s="10">
        <f t="shared" si="10"/>
        <v>460</v>
      </c>
    </row>
    <row r="80" spans="1:14" ht="12" x14ac:dyDescent="0.2">
      <c r="A80" s="1">
        <v>77</v>
      </c>
      <c r="B80" s="4">
        <v>45780.210081018522</v>
      </c>
      <c r="C80" s="2">
        <v>90.32</v>
      </c>
      <c r="D80" s="20" t="s">
        <v>78</v>
      </c>
      <c r="E80" s="1">
        <f>VLOOKUP(D80,texts!B$2:C$452,2,FALSE)</f>
        <v>1210446</v>
      </c>
      <c r="F80" s="1" t="s">
        <v>10</v>
      </c>
      <c r="G80" s="1">
        <v>1</v>
      </c>
      <c r="H80" s="1">
        <v>3</v>
      </c>
      <c r="I80" s="3">
        <v>1</v>
      </c>
      <c r="J80" s="1">
        <v>50</v>
      </c>
      <c r="K80" s="2">
        <f t="shared" si="9"/>
        <v>88.082999999999998</v>
      </c>
      <c r="L80" s="1" t="str">
        <f t="shared" si="8"/>
        <v>Megaracer</v>
      </c>
      <c r="M80" s="10">
        <f t="shared" si="11"/>
        <v>440.41499999999996</v>
      </c>
      <c r="N80" s="10">
        <f t="shared" si="10"/>
        <v>451.59999999999997</v>
      </c>
    </row>
    <row r="81" spans="1:14" ht="12" hidden="1" x14ac:dyDescent="0.2">
      <c r="A81" s="1">
        <v>76</v>
      </c>
      <c r="B81" s="4">
        <v>45780.207881944443</v>
      </c>
      <c r="C81" s="2">
        <v>85.15</v>
      </c>
      <c r="D81" s="20" t="s">
        <v>97</v>
      </c>
      <c r="E81" s="1">
        <f>VLOOKUP(D81,texts!B$2:C$452,2,FALSE)</f>
        <v>1210417</v>
      </c>
      <c r="F81" s="1" t="s">
        <v>9</v>
      </c>
      <c r="G81" s="1">
        <v>3</v>
      </c>
      <c r="H81" s="1">
        <v>3</v>
      </c>
      <c r="I81" s="3">
        <v>0.996</v>
      </c>
      <c r="J81" s="1">
        <v>54</v>
      </c>
      <c r="K81" s="2">
        <f t="shared" si="9"/>
        <v>89.063999999999993</v>
      </c>
      <c r="L81" s="1" t="str">
        <f t="shared" si="8"/>
        <v>Megaracer</v>
      </c>
      <c r="M81" s="10">
        <f t="shared" si="11"/>
        <v>445.31999999999994</v>
      </c>
      <c r="N81" s="10">
        <f t="shared" si="10"/>
        <v>425.75</v>
      </c>
    </row>
    <row r="82" spans="1:14" ht="12" hidden="1" x14ac:dyDescent="0.2">
      <c r="A82" s="1">
        <v>75</v>
      </c>
      <c r="B82" s="4">
        <v>45780.206226851849</v>
      </c>
      <c r="C82" s="2">
        <v>84.23</v>
      </c>
      <c r="D82" s="20" t="s">
        <v>107</v>
      </c>
      <c r="E82" s="1">
        <f>VLOOKUP(D82,texts!B$2:C$452,2,FALSE)</f>
        <v>1210419</v>
      </c>
      <c r="F82" s="1" t="s">
        <v>9</v>
      </c>
      <c r="G82" s="1">
        <v>2</v>
      </c>
      <c r="H82" s="1">
        <v>3</v>
      </c>
      <c r="I82" s="3">
        <v>0.99299999999999999</v>
      </c>
      <c r="J82" s="1">
        <v>79</v>
      </c>
      <c r="K82" s="2">
        <f t="shared" si="9"/>
        <v>89.570000000000007</v>
      </c>
      <c r="L82" s="1" t="str">
        <f t="shared" si="8"/>
        <v>Megaracer</v>
      </c>
      <c r="M82" s="10">
        <f t="shared" si="11"/>
        <v>447.85</v>
      </c>
      <c r="N82" s="10">
        <f t="shared" si="10"/>
        <v>421.15000000000003</v>
      </c>
    </row>
    <row r="83" spans="1:14" ht="12" x14ac:dyDescent="0.2">
      <c r="A83" s="1">
        <v>74</v>
      </c>
      <c r="B83" s="4">
        <v>45780.205000000002</v>
      </c>
      <c r="C83" s="2">
        <v>90.49</v>
      </c>
      <c r="D83" s="20" t="s">
        <v>87</v>
      </c>
      <c r="E83" s="1">
        <f>VLOOKUP(D83,texts!B$2:C$452,2,FALSE)</f>
        <v>1210445</v>
      </c>
      <c r="F83" s="1" t="s">
        <v>9</v>
      </c>
      <c r="G83" s="1">
        <v>3</v>
      </c>
      <c r="H83" s="1">
        <v>3</v>
      </c>
      <c r="I83" s="3">
        <v>0.99299999999999999</v>
      </c>
      <c r="J83" s="1">
        <v>97</v>
      </c>
      <c r="K83" s="2">
        <f t="shared" si="9"/>
        <v>89.315000000000012</v>
      </c>
      <c r="L83" s="1" t="str">
        <f t="shared" si="8"/>
        <v>Megaracer</v>
      </c>
      <c r="M83" s="10">
        <f t="shared" si="11"/>
        <v>446.57500000000005</v>
      </c>
      <c r="N83" s="10">
        <f t="shared" si="10"/>
        <v>452.45</v>
      </c>
    </row>
    <row r="84" spans="1:14" ht="12" x14ac:dyDescent="0.2">
      <c r="A84" s="1">
        <v>73</v>
      </c>
      <c r="B84" s="4">
        <v>45780.203680555554</v>
      </c>
      <c r="C84" s="2">
        <v>92.99</v>
      </c>
      <c r="D84" s="20" t="s">
        <v>80</v>
      </c>
      <c r="E84" s="1">
        <f>VLOOKUP(D84,texts!B$2:C$452,2,FALSE)</f>
        <v>1210390</v>
      </c>
      <c r="F84" s="1" t="s">
        <v>9</v>
      </c>
      <c r="G84" s="1">
        <v>3</v>
      </c>
      <c r="H84" s="1">
        <v>3</v>
      </c>
      <c r="I84" s="3">
        <v>1</v>
      </c>
      <c r="J84" s="1">
        <v>48</v>
      </c>
      <c r="K84" s="2">
        <f t="shared" si="9"/>
        <v>89.147999999999996</v>
      </c>
      <c r="L84" s="1" t="str">
        <f t="shared" ref="L84:L142" si="12">IF(K84&gt;=80, "Megaracer",IF(K84&gt;=55, "Typemaster","-"))</f>
        <v>Megaracer</v>
      </c>
      <c r="M84" s="10">
        <f t="shared" si="11"/>
        <v>445.74</v>
      </c>
      <c r="N84" s="10">
        <f t="shared" si="10"/>
        <v>464.95</v>
      </c>
    </row>
    <row r="85" spans="1:14" ht="12" x14ac:dyDescent="0.2">
      <c r="A85" s="1">
        <v>72</v>
      </c>
      <c r="B85" s="4">
        <v>45780.200358796297</v>
      </c>
      <c r="C85" s="2">
        <v>88.22</v>
      </c>
      <c r="D85" s="20" t="s">
        <v>87</v>
      </c>
      <c r="E85" s="1">
        <f>VLOOKUP(D85,texts!B$2:C$452,2,FALSE)</f>
        <v>1210445</v>
      </c>
      <c r="F85" s="1" t="s">
        <v>10</v>
      </c>
      <c r="G85" s="1">
        <v>1</v>
      </c>
      <c r="H85" s="1">
        <v>3</v>
      </c>
      <c r="I85" s="3">
        <v>0.99299999999999999</v>
      </c>
      <c r="J85" s="1">
        <v>94</v>
      </c>
      <c r="K85" s="2">
        <f t="shared" si="9"/>
        <v>89.364000000000004</v>
      </c>
      <c r="L85" s="1" t="str">
        <f t="shared" si="12"/>
        <v>Megaracer</v>
      </c>
      <c r="M85" s="10">
        <f t="shared" si="11"/>
        <v>446.82000000000005</v>
      </c>
      <c r="N85" s="10">
        <f t="shared" si="10"/>
        <v>441.1</v>
      </c>
    </row>
    <row r="86" spans="1:14" ht="12" x14ac:dyDescent="0.2">
      <c r="A86" s="1">
        <v>71</v>
      </c>
      <c r="B86" s="4">
        <v>45779.29859953704</v>
      </c>
      <c r="C86" s="2">
        <v>91.48</v>
      </c>
      <c r="D86" s="20" t="s">
        <v>80</v>
      </c>
      <c r="E86" s="1">
        <f>VLOOKUP(D86,texts!B$2:C$452,2,FALSE)</f>
        <v>1210390</v>
      </c>
      <c r="F86" s="1" t="s">
        <v>9</v>
      </c>
      <c r="G86" s="1">
        <v>2</v>
      </c>
      <c r="H86" s="1">
        <v>3</v>
      </c>
      <c r="I86" s="3">
        <v>1</v>
      </c>
      <c r="J86" s="1">
        <v>47</v>
      </c>
      <c r="K86" s="2">
        <f t="shared" si="9"/>
        <v>88.652000000000001</v>
      </c>
      <c r="L86" s="1" t="str">
        <f t="shared" si="12"/>
        <v>Megaracer</v>
      </c>
      <c r="M86" s="10">
        <f t="shared" si="11"/>
        <v>443.26</v>
      </c>
      <c r="N86" s="10">
        <f t="shared" si="10"/>
        <v>457.40000000000003</v>
      </c>
    </row>
    <row r="87" spans="1:14" ht="12" hidden="1" x14ac:dyDescent="0.2">
      <c r="A87" s="1">
        <v>70</v>
      </c>
      <c r="B87" s="4">
        <v>45779.29550925926</v>
      </c>
      <c r="C87" s="2">
        <v>84.79</v>
      </c>
      <c r="D87" s="20" t="s">
        <v>110</v>
      </c>
      <c r="E87" s="1">
        <f>VLOOKUP(D87,texts!B$2:C$452,2,FALSE)</f>
        <v>1210377</v>
      </c>
      <c r="F87" s="1" t="s">
        <v>9</v>
      </c>
      <c r="G87" s="1">
        <v>3</v>
      </c>
      <c r="H87" s="1">
        <v>3</v>
      </c>
      <c r="I87" s="3">
        <v>0.997</v>
      </c>
      <c r="J87" s="1">
        <v>96</v>
      </c>
      <c r="K87" s="2">
        <f t="shared" si="9"/>
        <v>88.376999999999995</v>
      </c>
      <c r="L87" s="1" t="str">
        <f t="shared" si="12"/>
        <v>Megaracer</v>
      </c>
      <c r="M87" s="10">
        <f t="shared" si="11"/>
        <v>441.88499999999999</v>
      </c>
      <c r="N87" s="10">
        <f t="shared" si="10"/>
        <v>423.95000000000005</v>
      </c>
    </row>
    <row r="88" spans="1:14" ht="12" hidden="1" x14ac:dyDescent="0.2">
      <c r="A88" s="1">
        <v>69</v>
      </c>
      <c r="B88" s="4">
        <v>45779.293437499997</v>
      </c>
      <c r="C88" s="2">
        <v>84.77</v>
      </c>
      <c r="D88" s="20" t="s">
        <v>92</v>
      </c>
      <c r="E88" s="1">
        <f>VLOOKUP(D88,texts!B$2:C$452,2,FALSE)</f>
        <v>1210381</v>
      </c>
      <c r="F88" s="1" t="s">
        <v>9</v>
      </c>
      <c r="G88" s="1">
        <v>3</v>
      </c>
      <c r="H88" s="1">
        <v>3</v>
      </c>
      <c r="I88" s="3">
        <v>0.98799999999999999</v>
      </c>
      <c r="J88" s="1">
        <v>65</v>
      </c>
      <c r="K88" s="2">
        <f t="shared" si="9"/>
        <v>88.149000000000001</v>
      </c>
      <c r="L88" s="1" t="str">
        <f t="shared" si="12"/>
        <v>Megaracer</v>
      </c>
      <c r="M88" s="10">
        <f t="shared" si="11"/>
        <v>440.745</v>
      </c>
      <c r="N88" s="10">
        <f t="shared" si="10"/>
        <v>423.84999999999997</v>
      </c>
    </row>
    <row r="89" spans="1:14" ht="12" x14ac:dyDescent="0.2">
      <c r="A89" s="1">
        <v>68</v>
      </c>
      <c r="B89" s="4">
        <v>45779.288194444445</v>
      </c>
      <c r="C89" s="2">
        <v>88.33</v>
      </c>
      <c r="D89" s="20" t="s">
        <v>81</v>
      </c>
      <c r="E89" s="1">
        <f>VLOOKUP(D89,texts!B$2:C$452,2,FALSE)</f>
        <v>1210403</v>
      </c>
      <c r="F89" s="1" t="s">
        <v>10</v>
      </c>
      <c r="G89" s="1">
        <v>1</v>
      </c>
      <c r="H89" s="1">
        <v>3</v>
      </c>
      <c r="I89" s="3">
        <v>0.995</v>
      </c>
      <c r="J89" s="1">
        <v>59</v>
      </c>
      <c r="K89" s="2">
        <f t="shared" si="9"/>
        <v>88.814999999999998</v>
      </c>
      <c r="L89" s="1" t="str">
        <f t="shared" si="12"/>
        <v>Megaracer</v>
      </c>
      <c r="M89" s="10">
        <f t="shared" si="11"/>
        <v>444.07499999999999</v>
      </c>
      <c r="N89" s="10">
        <f t="shared" si="10"/>
        <v>441.65</v>
      </c>
    </row>
    <row r="90" spans="1:14" ht="12" x14ac:dyDescent="0.2">
      <c r="A90" s="1">
        <v>67</v>
      </c>
      <c r="B90" s="4">
        <v>45779.284467592595</v>
      </c>
      <c r="C90" s="2">
        <v>90.38</v>
      </c>
      <c r="D90" s="20" t="s">
        <v>84</v>
      </c>
      <c r="E90" s="1">
        <f>VLOOKUP(D90,texts!B$2:C$452,2,FALSE)</f>
        <v>1210380</v>
      </c>
      <c r="F90" s="1" t="s">
        <v>10</v>
      </c>
      <c r="G90" s="1">
        <v>1</v>
      </c>
      <c r="H90" s="1">
        <v>3</v>
      </c>
      <c r="I90" s="3">
        <v>0.99399999999999999</v>
      </c>
      <c r="J90" s="1">
        <v>59</v>
      </c>
      <c r="K90" s="2">
        <f t="shared" si="9"/>
        <v>88.103999999999999</v>
      </c>
      <c r="L90" s="1" t="str">
        <f t="shared" si="12"/>
        <v>Megaracer</v>
      </c>
      <c r="M90" s="10">
        <f t="shared" si="11"/>
        <v>440.52</v>
      </c>
      <c r="N90" s="10">
        <f t="shared" si="10"/>
        <v>451.9</v>
      </c>
    </row>
    <row r="91" spans="1:14" ht="12" x14ac:dyDescent="0.2">
      <c r="A91" s="1">
        <v>66</v>
      </c>
      <c r="B91" s="4">
        <v>45779.196469907409</v>
      </c>
      <c r="C91" s="2">
        <v>94.96</v>
      </c>
      <c r="D91" s="20" t="s">
        <v>79</v>
      </c>
      <c r="E91" s="1">
        <f>VLOOKUP(D91,texts!B$2:C$452,2,FALSE)</f>
        <v>1210413</v>
      </c>
      <c r="F91" s="1" t="s">
        <v>10</v>
      </c>
      <c r="G91" s="1">
        <v>1</v>
      </c>
      <c r="H91" s="1">
        <v>3</v>
      </c>
      <c r="I91" s="3">
        <v>1</v>
      </c>
      <c r="J91" s="1">
        <v>62</v>
      </c>
      <c r="K91" s="2">
        <f t="shared" si="9"/>
        <v>87.407000000000011</v>
      </c>
      <c r="L91" s="1" t="str">
        <f t="shared" si="12"/>
        <v>Megaracer</v>
      </c>
      <c r="M91" s="10">
        <f t="shared" si="11"/>
        <v>437.03500000000008</v>
      </c>
      <c r="N91" s="10">
        <f t="shared" si="10"/>
        <v>474.79999999999995</v>
      </c>
    </row>
    <row r="92" spans="1:14" ht="12" x14ac:dyDescent="0.2">
      <c r="A92" s="1">
        <v>65</v>
      </c>
      <c r="B92" s="4">
        <v>45779.193067129629</v>
      </c>
      <c r="C92" s="2">
        <v>89.29</v>
      </c>
      <c r="D92" s="20" t="s">
        <v>80</v>
      </c>
      <c r="E92" s="1">
        <f>VLOOKUP(D92,texts!B$2:C$452,2,FALSE)</f>
        <v>1210390</v>
      </c>
      <c r="F92" s="1" t="s">
        <v>10</v>
      </c>
      <c r="G92" s="1">
        <v>1</v>
      </c>
      <c r="H92" s="1">
        <v>3</v>
      </c>
      <c r="I92" s="3">
        <v>0.99399999999999999</v>
      </c>
      <c r="J92" s="1">
        <v>46</v>
      </c>
      <c r="K92" s="2">
        <f t="shared" si="9"/>
        <v>86.806999999999988</v>
      </c>
      <c r="L92" s="1" t="str">
        <f t="shared" si="12"/>
        <v>Megaracer</v>
      </c>
      <c r="M92" s="10">
        <f t="shared" si="11"/>
        <v>434.03499999999997</v>
      </c>
      <c r="N92" s="10">
        <f t="shared" si="10"/>
        <v>446.45000000000005</v>
      </c>
    </row>
    <row r="93" spans="1:14" ht="12" hidden="1" x14ac:dyDescent="0.2">
      <c r="A93" s="1">
        <v>64</v>
      </c>
      <c r="B93" s="4">
        <v>45779.192175925928</v>
      </c>
      <c r="C93" s="2">
        <v>87.94</v>
      </c>
      <c r="D93" s="20" t="s">
        <v>88</v>
      </c>
      <c r="E93" s="1">
        <f>VLOOKUP(D93,texts!B$2:C$452,2,FALSE)</f>
        <v>1210418</v>
      </c>
      <c r="F93" s="1" t="s">
        <v>9</v>
      </c>
      <c r="G93" s="1">
        <v>2</v>
      </c>
      <c r="H93" s="1">
        <v>3</v>
      </c>
      <c r="I93" s="3">
        <v>0.99199999999999999</v>
      </c>
      <c r="J93" s="1">
        <v>66</v>
      </c>
      <c r="K93" s="2">
        <f t="shared" si="9"/>
        <v>86.927999999999997</v>
      </c>
      <c r="L93" s="1" t="str">
        <f t="shared" si="12"/>
        <v>Megaracer</v>
      </c>
      <c r="M93" s="10">
        <f t="shared" si="11"/>
        <v>434.64</v>
      </c>
      <c r="N93" s="10">
        <f t="shared" si="10"/>
        <v>439.7</v>
      </c>
    </row>
    <row r="94" spans="1:14" ht="12" x14ac:dyDescent="0.2">
      <c r="A94" s="1">
        <v>63</v>
      </c>
      <c r="B94" s="4">
        <v>45779.191145833334</v>
      </c>
      <c r="C94" s="2">
        <v>91.32</v>
      </c>
      <c r="D94" s="20" t="s">
        <v>77</v>
      </c>
      <c r="E94" s="1">
        <f>VLOOKUP(D94,texts!B$2:C$452,2,FALSE)</f>
        <v>1210438</v>
      </c>
      <c r="F94" s="1" t="s">
        <v>10</v>
      </c>
      <c r="G94" s="1">
        <v>1</v>
      </c>
      <c r="H94" s="1">
        <v>3</v>
      </c>
      <c r="I94" s="3">
        <v>1</v>
      </c>
      <c r="J94" s="1">
        <v>76</v>
      </c>
      <c r="K94" s="2">
        <f t="shared" si="9"/>
        <v>86.493000000000009</v>
      </c>
      <c r="L94" s="1" t="str">
        <f t="shared" si="12"/>
        <v>Megaracer</v>
      </c>
      <c r="M94" s="10">
        <f t="shared" si="11"/>
        <v>432.46500000000003</v>
      </c>
      <c r="N94" s="10">
        <f t="shared" si="10"/>
        <v>456.59999999999997</v>
      </c>
    </row>
    <row r="95" spans="1:14" ht="12" x14ac:dyDescent="0.2">
      <c r="A95" s="1">
        <v>62</v>
      </c>
      <c r="B95" s="4">
        <v>45779.189780092594</v>
      </c>
      <c r="C95" s="2">
        <v>90.38</v>
      </c>
      <c r="D95" s="20" t="s">
        <v>79</v>
      </c>
      <c r="E95" s="1">
        <f>VLOOKUP(D95,texts!B$2:C$452,2,FALSE)</f>
        <v>1210413</v>
      </c>
      <c r="F95" s="1" t="s">
        <v>10</v>
      </c>
      <c r="G95" s="1">
        <v>1</v>
      </c>
      <c r="H95" s="1">
        <v>3</v>
      </c>
      <c r="I95" s="3">
        <v>1</v>
      </c>
      <c r="J95" s="1">
        <v>59</v>
      </c>
      <c r="K95" s="2">
        <f t="shared" si="9"/>
        <v>86.015999999999991</v>
      </c>
      <c r="L95" s="1" t="str">
        <f t="shared" si="12"/>
        <v>Megaracer</v>
      </c>
      <c r="M95" s="10">
        <f t="shared" si="11"/>
        <v>430.07999999999993</v>
      </c>
      <c r="N95" s="10">
        <f t="shared" si="10"/>
        <v>451.9</v>
      </c>
    </row>
    <row r="96" spans="1:14" ht="12" hidden="1" x14ac:dyDescent="0.2">
      <c r="A96" s="1">
        <v>61</v>
      </c>
      <c r="B96" s="4">
        <v>45779.188854166663</v>
      </c>
      <c r="C96" s="2">
        <v>84.36</v>
      </c>
      <c r="D96" s="20" t="s">
        <v>96</v>
      </c>
      <c r="E96" s="1">
        <f>VLOOKUP(D96,texts!B$2:C$452,2,FALSE)</f>
        <v>1210421</v>
      </c>
      <c r="F96" s="1" t="s">
        <v>9</v>
      </c>
      <c r="G96" s="1">
        <v>2</v>
      </c>
      <c r="H96" s="1">
        <v>3</v>
      </c>
      <c r="I96" s="3">
        <v>0.995</v>
      </c>
      <c r="J96" s="1">
        <v>52</v>
      </c>
      <c r="K96" s="2">
        <f t="shared" si="9"/>
        <v>86.861999999999995</v>
      </c>
      <c r="L96" s="1" t="str">
        <f t="shared" si="12"/>
        <v>Megaracer</v>
      </c>
      <c r="M96" s="10">
        <f t="shared" si="11"/>
        <v>434.30999999999995</v>
      </c>
      <c r="N96" s="10">
        <f t="shared" si="10"/>
        <v>421.8</v>
      </c>
    </row>
    <row r="97" spans="1:14" ht="12" hidden="1" x14ac:dyDescent="0.2">
      <c r="A97" s="1">
        <v>60</v>
      </c>
      <c r="B97" s="4">
        <v>45778.299675925926</v>
      </c>
      <c r="C97" s="2">
        <v>82.04</v>
      </c>
      <c r="D97" s="20" t="s">
        <v>99</v>
      </c>
      <c r="E97" s="1">
        <f>VLOOKUP(D97,texts!B$2:C$452,2,FALSE)</f>
        <v>1210429</v>
      </c>
      <c r="F97" s="1" t="s">
        <v>9</v>
      </c>
      <c r="G97" s="1">
        <v>3</v>
      </c>
      <c r="H97" s="1">
        <v>3</v>
      </c>
      <c r="I97" s="3">
        <v>0.98599999999999999</v>
      </c>
      <c r="J97" s="1">
        <v>34</v>
      </c>
      <c r="K97" s="2">
        <f t="shared" si="9"/>
        <v>86.602000000000018</v>
      </c>
      <c r="L97" s="1" t="str">
        <f t="shared" si="12"/>
        <v>Megaracer</v>
      </c>
      <c r="M97" s="10">
        <f t="shared" si="11"/>
        <v>433.0100000000001</v>
      </c>
      <c r="N97" s="10">
        <f t="shared" si="10"/>
        <v>410.20000000000005</v>
      </c>
    </row>
    <row r="98" spans="1:14" ht="12" hidden="1" x14ac:dyDescent="0.2">
      <c r="A98" s="1">
        <v>59</v>
      </c>
      <c r="B98" s="4">
        <v>45778.295925925922</v>
      </c>
      <c r="C98" s="2">
        <v>82.49</v>
      </c>
      <c r="D98" s="20" t="s">
        <v>101</v>
      </c>
      <c r="E98" s="1">
        <f>VLOOKUP(D98,texts!B$2:C$452,2,FALSE)</f>
        <v>1210448</v>
      </c>
      <c r="F98" s="1" t="s">
        <v>9</v>
      </c>
      <c r="G98" s="1">
        <v>3</v>
      </c>
      <c r="H98" s="1">
        <v>3</v>
      </c>
      <c r="I98" s="3">
        <v>0.98899999999999999</v>
      </c>
      <c r="J98" s="1">
        <v>133</v>
      </c>
      <c r="K98" s="2">
        <f t="shared" ref="K98:K129" si="13">AVERAGE(C99:C108)</f>
        <v>86.988000000000028</v>
      </c>
      <c r="L98" s="1" t="str">
        <f t="shared" si="12"/>
        <v>Megaracer</v>
      </c>
      <c r="M98" s="10">
        <f t="shared" si="11"/>
        <v>434.94000000000017</v>
      </c>
      <c r="N98" s="10">
        <f t="shared" ref="N98:N129" si="14">C98*5</f>
        <v>412.45</v>
      </c>
    </row>
    <row r="99" spans="1:14" ht="12" x14ac:dyDescent="0.2">
      <c r="A99" s="1">
        <v>58</v>
      </c>
      <c r="B99" s="4">
        <v>45778.292824074073</v>
      </c>
      <c r="C99" s="2">
        <v>94.99</v>
      </c>
      <c r="D99" s="20" t="s">
        <v>84</v>
      </c>
      <c r="E99" s="1">
        <f>VLOOKUP(D99,texts!B$2:C$452,2,FALSE)</f>
        <v>1210380</v>
      </c>
      <c r="F99" s="1" t="s">
        <v>9</v>
      </c>
      <c r="G99" s="1">
        <v>2</v>
      </c>
      <c r="H99" s="1">
        <v>3</v>
      </c>
      <c r="I99" s="3">
        <v>1</v>
      </c>
      <c r="J99" s="1">
        <v>62</v>
      </c>
      <c r="K99" s="2">
        <f t="shared" si="13"/>
        <v>85.986000000000018</v>
      </c>
      <c r="L99" s="1" t="str">
        <f t="shared" si="12"/>
        <v>Megaracer</v>
      </c>
      <c r="M99" s="10">
        <f t="shared" si="11"/>
        <v>429.93000000000006</v>
      </c>
      <c r="N99" s="10">
        <f t="shared" si="14"/>
        <v>474.95</v>
      </c>
    </row>
    <row r="100" spans="1:14" ht="12" hidden="1" x14ac:dyDescent="0.2">
      <c r="A100" s="1">
        <v>57</v>
      </c>
      <c r="B100" s="4">
        <v>45778.289942129632</v>
      </c>
      <c r="C100" s="2">
        <v>83.27</v>
      </c>
      <c r="D100" s="20" t="s">
        <v>95</v>
      </c>
      <c r="E100" s="1">
        <f>VLOOKUP(D100,texts!B$2:C$452,2,FALSE)</f>
        <v>1210428</v>
      </c>
      <c r="F100" s="1" t="s">
        <v>9</v>
      </c>
      <c r="G100" s="1">
        <v>2</v>
      </c>
      <c r="H100" s="1">
        <v>3</v>
      </c>
      <c r="I100" s="3">
        <v>0.97699999999999998</v>
      </c>
      <c r="J100" s="1">
        <v>31</v>
      </c>
      <c r="K100" s="2">
        <f t="shared" si="13"/>
        <v>87.241000000000014</v>
      </c>
      <c r="L100" s="1" t="str">
        <f t="shared" si="12"/>
        <v>Megaracer</v>
      </c>
      <c r="M100" s="10">
        <f t="shared" si="11"/>
        <v>436.20500000000004</v>
      </c>
      <c r="N100" s="10">
        <f t="shared" si="14"/>
        <v>416.34999999999997</v>
      </c>
    </row>
    <row r="101" spans="1:14" ht="12" hidden="1" x14ac:dyDescent="0.2">
      <c r="A101" s="1">
        <v>56</v>
      </c>
      <c r="B101" s="4">
        <v>45778.288344907407</v>
      </c>
      <c r="C101" s="2">
        <v>87.99</v>
      </c>
      <c r="D101" s="20" t="s">
        <v>82</v>
      </c>
      <c r="E101" s="1">
        <f>VLOOKUP(D101,texts!B$2:C$452,2,FALSE)</f>
        <v>1210384</v>
      </c>
      <c r="F101" s="1" t="s">
        <v>10</v>
      </c>
      <c r="G101" s="1">
        <v>1</v>
      </c>
      <c r="H101" s="1">
        <v>3</v>
      </c>
      <c r="I101" s="3">
        <v>0.98199999999999998</v>
      </c>
      <c r="J101" s="1">
        <v>63</v>
      </c>
      <c r="K101" s="2">
        <f t="shared" si="13"/>
        <v>87.09</v>
      </c>
      <c r="L101" s="1" t="str">
        <f t="shared" si="12"/>
        <v>Megaracer</v>
      </c>
      <c r="M101" s="10">
        <f t="shared" si="11"/>
        <v>435.45000000000005</v>
      </c>
      <c r="N101" s="10">
        <f t="shared" si="14"/>
        <v>439.95</v>
      </c>
    </row>
    <row r="102" spans="1:14" ht="12" hidden="1" x14ac:dyDescent="0.2">
      <c r="A102" s="1">
        <v>55</v>
      </c>
      <c r="B102" s="4">
        <v>45778.28670138889</v>
      </c>
      <c r="C102" s="2">
        <v>83.29</v>
      </c>
      <c r="D102" s="20" t="s">
        <v>93</v>
      </c>
      <c r="E102" s="1">
        <f>VLOOKUP(D102,texts!B$2:C$452,2,FALSE)</f>
        <v>1210391</v>
      </c>
      <c r="F102" s="1" t="s">
        <v>9</v>
      </c>
      <c r="G102" s="1">
        <v>2</v>
      </c>
      <c r="H102" s="1">
        <v>3</v>
      </c>
      <c r="I102" s="3">
        <v>0.996</v>
      </c>
      <c r="J102" s="1">
        <v>60</v>
      </c>
      <c r="K102" s="2">
        <f t="shared" si="13"/>
        <v>87.500000000000014</v>
      </c>
      <c r="L102" s="1" t="str">
        <f t="shared" si="12"/>
        <v>Megaracer</v>
      </c>
      <c r="M102" s="10">
        <f t="shared" si="11"/>
        <v>437.50000000000006</v>
      </c>
      <c r="N102" s="10">
        <f t="shared" si="14"/>
        <v>416.45000000000005</v>
      </c>
    </row>
    <row r="103" spans="1:14" ht="12" x14ac:dyDescent="0.2">
      <c r="A103" s="1">
        <v>54</v>
      </c>
      <c r="B103" s="4">
        <v>45778.213518518518</v>
      </c>
      <c r="C103" s="2">
        <v>89.15</v>
      </c>
      <c r="D103" s="20" t="s">
        <v>82</v>
      </c>
      <c r="E103" s="1">
        <f>VLOOKUP(D103,texts!B$2:C$452,2,FALSE)</f>
        <v>1210384</v>
      </c>
      <c r="F103" s="1" t="s">
        <v>10</v>
      </c>
      <c r="G103" s="1">
        <v>1</v>
      </c>
      <c r="H103" s="1">
        <v>3</v>
      </c>
      <c r="I103" s="3">
        <v>1</v>
      </c>
      <c r="J103" s="1">
        <v>64</v>
      </c>
      <c r="K103" s="2">
        <f t="shared" si="13"/>
        <v>87.634</v>
      </c>
      <c r="L103" s="1" t="str">
        <f t="shared" si="12"/>
        <v>Megaracer</v>
      </c>
      <c r="M103" s="10">
        <f t="shared" si="11"/>
        <v>438.17</v>
      </c>
      <c r="N103" s="10">
        <f t="shared" si="14"/>
        <v>445.75</v>
      </c>
    </row>
    <row r="104" spans="1:14" ht="12" hidden="1" x14ac:dyDescent="0.2">
      <c r="A104" s="1">
        <v>53</v>
      </c>
      <c r="B104" s="4">
        <v>45778.212777777779</v>
      </c>
      <c r="C104" s="2">
        <v>86.97</v>
      </c>
      <c r="D104" s="20" t="s">
        <v>78</v>
      </c>
      <c r="E104" s="1">
        <f>VLOOKUP(D104,texts!B$2:C$452,2,FALSE)</f>
        <v>1210446</v>
      </c>
      <c r="F104" s="1" t="s">
        <v>10</v>
      </c>
      <c r="G104" s="1">
        <v>1</v>
      </c>
      <c r="H104" s="1">
        <v>3</v>
      </c>
      <c r="I104" s="3">
        <v>1</v>
      </c>
      <c r="J104" s="1">
        <v>48</v>
      </c>
      <c r="K104" s="2">
        <f t="shared" si="13"/>
        <v>87.263000000000005</v>
      </c>
      <c r="L104" s="1" t="str">
        <f t="shared" si="12"/>
        <v>Megaracer</v>
      </c>
      <c r="M104" s="10">
        <f t="shared" si="11"/>
        <v>436.31500000000005</v>
      </c>
      <c r="N104" s="10">
        <f t="shared" si="14"/>
        <v>434.85</v>
      </c>
    </row>
    <row r="105" spans="1:14" ht="12" hidden="1" x14ac:dyDescent="0.2">
      <c r="A105" s="1">
        <v>52</v>
      </c>
      <c r="B105" s="4">
        <v>45778.212071759262</v>
      </c>
      <c r="C105" s="2">
        <v>85.61</v>
      </c>
      <c r="D105" s="20" t="s">
        <v>97</v>
      </c>
      <c r="E105" s="1">
        <f>VLOOKUP(D105,texts!B$2:C$452,2,FALSE)</f>
        <v>1210417</v>
      </c>
      <c r="F105" s="1" t="s">
        <v>10</v>
      </c>
      <c r="G105" s="1">
        <v>1</v>
      </c>
      <c r="H105" s="1">
        <v>3</v>
      </c>
      <c r="I105" s="3">
        <v>1</v>
      </c>
      <c r="J105" s="1">
        <v>54</v>
      </c>
      <c r="K105" s="2">
        <f t="shared" si="13"/>
        <v>87.453999999999994</v>
      </c>
      <c r="L105" s="1" t="str">
        <f t="shared" si="12"/>
        <v>Megaracer</v>
      </c>
      <c r="M105" s="10">
        <f t="shared" si="11"/>
        <v>437.27</v>
      </c>
      <c r="N105" s="10">
        <f t="shared" si="14"/>
        <v>428.05</v>
      </c>
    </row>
    <row r="106" spans="1:14" ht="12" x14ac:dyDescent="0.2">
      <c r="A106" s="1">
        <v>51</v>
      </c>
      <c r="B106" s="4">
        <v>45778.210486111115</v>
      </c>
      <c r="C106" s="2">
        <v>92.82</v>
      </c>
      <c r="D106" s="20" t="s">
        <v>80</v>
      </c>
      <c r="E106" s="1">
        <f>VLOOKUP(D106,texts!B$2:C$452,2,FALSE)</f>
        <v>1210390</v>
      </c>
      <c r="F106" s="1" t="s">
        <v>10</v>
      </c>
      <c r="G106" s="1">
        <v>1</v>
      </c>
      <c r="H106" s="1">
        <v>3</v>
      </c>
      <c r="I106" s="3">
        <v>1</v>
      </c>
      <c r="J106" s="1">
        <v>48</v>
      </c>
      <c r="K106" s="2">
        <f t="shared" si="13"/>
        <v>86.373000000000005</v>
      </c>
      <c r="L106" s="1" t="str">
        <f t="shared" si="12"/>
        <v>Megaracer</v>
      </c>
      <c r="M106" s="10">
        <f t="shared" si="11"/>
        <v>431.86500000000001</v>
      </c>
      <c r="N106" s="10">
        <f t="shared" si="14"/>
        <v>464.09999999999997</v>
      </c>
    </row>
    <row r="107" spans="1:14" ht="12" hidden="1" x14ac:dyDescent="0.2">
      <c r="A107" s="1">
        <v>50</v>
      </c>
      <c r="B107" s="4">
        <v>45778.206793981481</v>
      </c>
      <c r="C107" s="2">
        <v>79.44</v>
      </c>
      <c r="D107" s="20" t="s">
        <v>97</v>
      </c>
      <c r="E107" s="1">
        <f>VLOOKUP(D107,texts!B$2:C$452,2,FALSE)</f>
        <v>1210417</v>
      </c>
      <c r="F107" s="1" t="s">
        <v>9</v>
      </c>
      <c r="G107" s="1">
        <v>3</v>
      </c>
      <c r="H107" s="1">
        <v>3</v>
      </c>
      <c r="I107" s="3">
        <v>0.98699999999999999</v>
      </c>
      <c r="J107" s="1">
        <v>50</v>
      </c>
      <c r="K107" s="2">
        <f t="shared" si="13"/>
        <v>86.830999999999989</v>
      </c>
      <c r="L107" s="1" t="str">
        <f t="shared" si="12"/>
        <v>Megaracer</v>
      </c>
      <c r="M107" s="10">
        <f t="shared" si="11"/>
        <v>434.15499999999997</v>
      </c>
      <c r="N107" s="10">
        <f t="shared" si="14"/>
        <v>397.2</v>
      </c>
    </row>
    <row r="108" spans="1:14" ht="12" hidden="1" x14ac:dyDescent="0.2">
      <c r="A108" s="1">
        <v>49</v>
      </c>
      <c r="B108" s="4">
        <v>45778.205393518518</v>
      </c>
      <c r="C108" s="2">
        <v>86.35</v>
      </c>
      <c r="D108" s="20" t="s">
        <v>83</v>
      </c>
      <c r="E108" s="1">
        <f>VLOOKUP(D108,texts!B$2:C$452,2,FALSE)</f>
        <v>1210415</v>
      </c>
      <c r="F108" s="1" t="s">
        <v>9</v>
      </c>
      <c r="G108" s="1">
        <v>2</v>
      </c>
      <c r="H108" s="1">
        <v>3</v>
      </c>
      <c r="I108" s="3">
        <v>0.99299999999999999</v>
      </c>
      <c r="J108" s="1">
        <v>33</v>
      </c>
      <c r="K108" s="2">
        <f t="shared" si="13"/>
        <v>86.611999999999995</v>
      </c>
      <c r="L108" s="1" t="str">
        <f t="shared" si="12"/>
        <v>Megaracer</v>
      </c>
      <c r="M108" s="10">
        <f t="shared" si="11"/>
        <v>433.05999999999995</v>
      </c>
      <c r="N108" s="10">
        <f t="shared" si="14"/>
        <v>431.75</v>
      </c>
    </row>
    <row r="109" spans="1:14" ht="12" hidden="1" x14ac:dyDescent="0.2">
      <c r="A109" s="1">
        <v>48</v>
      </c>
      <c r="B109" s="4">
        <v>45778.203460648147</v>
      </c>
      <c r="C109" s="2">
        <v>84.97</v>
      </c>
      <c r="D109" s="20" t="s">
        <v>91</v>
      </c>
      <c r="E109" s="1">
        <f>VLOOKUP(D109,texts!B$2:C$452,2,FALSE)</f>
        <v>1210392</v>
      </c>
      <c r="F109" s="1" t="s">
        <v>9</v>
      </c>
      <c r="G109" s="1">
        <v>2</v>
      </c>
      <c r="H109" s="1">
        <v>3</v>
      </c>
      <c r="I109" s="3">
        <v>0.996</v>
      </c>
      <c r="J109" s="1">
        <v>74</v>
      </c>
      <c r="K109" s="2">
        <f t="shared" si="13"/>
        <v>87.248999999999995</v>
      </c>
      <c r="L109" s="1" t="str">
        <f t="shared" si="12"/>
        <v>Megaracer</v>
      </c>
      <c r="M109" s="10">
        <f t="shared" si="11"/>
        <v>436.245</v>
      </c>
      <c r="N109" s="10">
        <f t="shared" si="14"/>
        <v>424.85</v>
      </c>
    </row>
    <row r="110" spans="1:14" ht="12" x14ac:dyDescent="0.2">
      <c r="A110" s="1">
        <v>47</v>
      </c>
      <c r="B110" s="4">
        <v>45777.305497685185</v>
      </c>
      <c r="C110" s="2">
        <v>95.82</v>
      </c>
      <c r="D110" s="20" t="s">
        <v>83</v>
      </c>
      <c r="E110" s="1">
        <f>VLOOKUP(D110,texts!B$2:C$452,2,FALSE)</f>
        <v>1210415</v>
      </c>
      <c r="F110" s="1" t="s">
        <v>10</v>
      </c>
      <c r="G110" s="1">
        <v>1</v>
      </c>
      <c r="H110" s="1">
        <v>3</v>
      </c>
      <c r="I110" s="3">
        <v>1</v>
      </c>
      <c r="J110" s="1">
        <v>37</v>
      </c>
      <c r="K110" s="2">
        <f t="shared" si="13"/>
        <v>86.373000000000005</v>
      </c>
      <c r="L110" s="1" t="str">
        <f t="shared" si="12"/>
        <v>Megaracer</v>
      </c>
      <c r="M110" s="10">
        <f t="shared" si="11"/>
        <v>431.86500000000001</v>
      </c>
      <c r="N110" s="10">
        <f t="shared" si="14"/>
        <v>479.09999999999997</v>
      </c>
    </row>
    <row r="111" spans="1:14" ht="12" hidden="1" x14ac:dyDescent="0.2">
      <c r="A111" s="1">
        <v>46</v>
      </c>
      <c r="B111" s="4">
        <v>45777.304166666669</v>
      </c>
      <c r="C111" s="2">
        <v>86.48</v>
      </c>
      <c r="D111" s="20" t="s">
        <v>91</v>
      </c>
      <c r="E111" s="1">
        <f>VLOOKUP(D111,texts!B$2:C$452,2,FALSE)</f>
        <v>1210392</v>
      </c>
      <c r="F111" s="1" t="s">
        <v>9</v>
      </c>
      <c r="G111" s="1">
        <v>2</v>
      </c>
      <c r="H111" s="1">
        <v>3</v>
      </c>
      <c r="I111" s="3">
        <v>0.996</v>
      </c>
      <c r="J111" s="1">
        <v>75</v>
      </c>
      <c r="K111" s="2">
        <f t="shared" si="13"/>
        <v>85.088999999999999</v>
      </c>
      <c r="L111" s="1" t="str">
        <f t="shared" si="12"/>
        <v>Megaracer</v>
      </c>
      <c r="M111" s="10">
        <f t="shared" si="11"/>
        <v>425.44499999999999</v>
      </c>
      <c r="N111" s="10">
        <f t="shared" si="14"/>
        <v>432.40000000000003</v>
      </c>
    </row>
    <row r="112" spans="1:14" ht="12" hidden="1" x14ac:dyDescent="0.2">
      <c r="A112" s="1">
        <v>45</v>
      </c>
      <c r="B112" s="4">
        <v>45777.301932870374</v>
      </c>
      <c r="C112" s="2">
        <v>87.39</v>
      </c>
      <c r="D112" s="20" t="s">
        <v>82</v>
      </c>
      <c r="E112" s="1">
        <f>VLOOKUP(D112,texts!B$2:C$452,2,FALSE)</f>
        <v>1210384</v>
      </c>
      <c r="F112" s="1" t="s">
        <v>10</v>
      </c>
      <c r="G112" s="1">
        <v>1</v>
      </c>
      <c r="H112" s="1">
        <v>3</v>
      </c>
      <c r="I112" s="3">
        <v>0.98599999999999999</v>
      </c>
      <c r="J112" s="1">
        <v>63</v>
      </c>
      <c r="K112" s="2">
        <f t="shared" si="13"/>
        <v>85.345999999999989</v>
      </c>
      <c r="L112" s="1" t="str">
        <f t="shared" si="12"/>
        <v>Megaracer</v>
      </c>
      <c r="M112" s="10">
        <f t="shared" si="11"/>
        <v>426.72999999999996</v>
      </c>
      <c r="N112" s="10">
        <f t="shared" si="14"/>
        <v>436.95</v>
      </c>
    </row>
    <row r="113" spans="1:14" ht="12" x14ac:dyDescent="0.2">
      <c r="A113" s="1">
        <v>44</v>
      </c>
      <c r="B113" s="4">
        <v>45777.300474537034</v>
      </c>
      <c r="C113" s="2">
        <v>90.49</v>
      </c>
      <c r="D113" s="20" t="s">
        <v>77</v>
      </c>
      <c r="E113" s="1">
        <f>VLOOKUP(D113,texts!B$2:C$452,2,FALSE)</f>
        <v>1210438</v>
      </c>
      <c r="F113" s="1" t="s">
        <v>9</v>
      </c>
      <c r="G113" s="1">
        <v>2</v>
      </c>
      <c r="H113" s="1">
        <v>3</v>
      </c>
      <c r="I113" s="3">
        <v>0.996</v>
      </c>
      <c r="J113" s="1">
        <v>75</v>
      </c>
      <c r="K113" s="2">
        <f t="shared" si="13"/>
        <v>84.90300000000002</v>
      </c>
      <c r="L113" s="1" t="str">
        <f t="shared" si="12"/>
        <v>Megaracer</v>
      </c>
      <c r="M113" s="10">
        <f t="shared" si="11"/>
        <v>424.5150000000001</v>
      </c>
      <c r="N113" s="10">
        <f t="shared" si="14"/>
        <v>452.45</v>
      </c>
    </row>
    <row r="114" spans="1:14" ht="12" hidden="1" x14ac:dyDescent="0.2">
      <c r="A114" s="1">
        <v>43</v>
      </c>
      <c r="B114" s="4">
        <v>45777.297858796293</v>
      </c>
      <c r="C114" s="2">
        <v>83.26</v>
      </c>
      <c r="D114" s="20" t="s">
        <v>115</v>
      </c>
      <c r="E114" s="1">
        <f>VLOOKUP(D114,texts!B$2:C$452,2,FALSE)</f>
        <v>1210373</v>
      </c>
      <c r="F114" s="1" t="s">
        <v>9</v>
      </c>
      <c r="G114" s="1">
        <v>3</v>
      </c>
      <c r="H114" s="1">
        <v>3</v>
      </c>
      <c r="I114" s="3">
        <v>0.995</v>
      </c>
      <c r="J114" s="1">
        <v>104</v>
      </c>
      <c r="K114" s="2">
        <f t="shared" si="13"/>
        <v>85.321000000000026</v>
      </c>
      <c r="L114" s="1" t="str">
        <f t="shared" si="12"/>
        <v>Megaracer</v>
      </c>
      <c r="M114" s="10">
        <f t="shared" si="11"/>
        <v>426.60500000000013</v>
      </c>
      <c r="N114" s="10">
        <f t="shared" si="14"/>
        <v>416.3</v>
      </c>
    </row>
    <row r="115" spans="1:14" ht="12" hidden="1" x14ac:dyDescent="0.2">
      <c r="A115" s="1">
        <v>42</v>
      </c>
      <c r="B115" s="4">
        <v>45777.295798611114</v>
      </c>
      <c r="C115" s="2">
        <v>87.52</v>
      </c>
      <c r="D115" s="20" t="s">
        <v>103</v>
      </c>
      <c r="E115" s="1">
        <f>VLOOKUP(D115,texts!B$2:C$452,2,FALSE)</f>
        <v>1210374</v>
      </c>
      <c r="F115" s="1" t="s">
        <v>10</v>
      </c>
      <c r="G115" s="1">
        <v>1</v>
      </c>
      <c r="H115" s="1">
        <v>3</v>
      </c>
      <c r="I115" s="3">
        <v>0.99399999999999999</v>
      </c>
      <c r="J115" s="1">
        <v>85</v>
      </c>
      <c r="K115" s="2">
        <f t="shared" si="13"/>
        <v>85.126000000000005</v>
      </c>
      <c r="L115" s="1" t="str">
        <f t="shared" si="12"/>
        <v>Megaracer</v>
      </c>
      <c r="M115" s="10">
        <f t="shared" si="11"/>
        <v>425.63</v>
      </c>
      <c r="N115" s="10">
        <f t="shared" si="14"/>
        <v>437.59999999999997</v>
      </c>
    </row>
    <row r="116" spans="1:14" ht="12" hidden="1" x14ac:dyDescent="0.2">
      <c r="A116" s="1">
        <v>41</v>
      </c>
      <c r="B116" s="4">
        <v>45777.292997685188</v>
      </c>
      <c r="C116" s="2">
        <v>82.01</v>
      </c>
      <c r="D116" s="20" t="s">
        <v>101</v>
      </c>
      <c r="E116" s="1">
        <f>VLOOKUP(D116,texts!B$2:C$452,2,FALSE)</f>
        <v>1210448</v>
      </c>
      <c r="F116" s="1" t="s">
        <v>9</v>
      </c>
      <c r="G116" s="1">
        <v>2</v>
      </c>
      <c r="H116" s="1">
        <v>3</v>
      </c>
      <c r="I116" s="3">
        <v>0.996</v>
      </c>
      <c r="J116" s="1">
        <v>133</v>
      </c>
      <c r="K116" s="2">
        <f t="shared" si="13"/>
        <v>85.780999999999992</v>
      </c>
      <c r="L116" s="1" t="str">
        <f t="shared" si="12"/>
        <v>Megaracer</v>
      </c>
      <c r="M116" s="10">
        <f t="shared" si="11"/>
        <v>428.90499999999997</v>
      </c>
      <c r="N116" s="10">
        <f t="shared" si="14"/>
        <v>410.05</v>
      </c>
    </row>
    <row r="117" spans="1:14" ht="12" hidden="1" x14ac:dyDescent="0.2">
      <c r="A117" s="1">
        <v>40</v>
      </c>
      <c r="B117" s="4">
        <v>45777.29179398148</v>
      </c>
      <c r="C117" s="2">
        <v>84.02</v>
      </c>
      <c r="D117" s="20" t="s">
        <v>91</v>
      </c>
      <c r="E117" s="1">
        <f>VLOOKUP(D117,texts!B$2:C$452,2,FALSE)</f>
        <v>1210392</v>
      </c>
      <c r="F117" s="1" t="s">
        <v>9</v>
      </c>
      <c r="G117" s="1">
        <v>3</v>
      </c>
      <c r="H117" s="1">
        <v>3</v>
      </c>
      <c r="I117" s="3">
        <v>0.98099999999999998</v>
      </c>
      <c r="J117" s="1">
        <v>73</v>
      </c>
      <c r="K117" s="2">
        <f t="shared" si="13"/>
        <v>85.808999999999997</v>
      </c>
      <c r="L117" s="1" t="str">
        <f t="shared" si="12"/>
        <v>Megaracer</v>
      </c>
      <c r="M117" s="10">
        <f t="shared" si="11"/>
        <v>429.04499999999996</v>
      </c>
      <c r="N117" s="10">
        <f t="shared" si="14"/>
        <v>420.09999999999997</v>
      </c>
    </row>
    <row r="118" spans="1:14" ht="12" hidden="1" x14ac:dyDescent="0.2">
      <c r="A118" s="1">
        <v>39</v>
      </c>
      <c r="B118" s="4">
        <v>45777.29047453704</v>
      </c>
      <c r="C118" s="2">
        <v>84.16</v>
      </c>
      <c r="D118" s="20" t="s">
        <v>91</v>
      </c>
      <c r="E118" s="1">
        <f>VLOOKUP(D118,texts!B$2:C$452,2,FALSE)</f>
        <v>1210392</v>
      </c>
      <c r="F118" s="1" t="s">
        <v>9</v>
      </c>
      <c r="G118" s="1">
        <v>3</v>
      </c>
      <c r="H118" s="1">
        <v>3</v>
      </c>
      <c r="I118" s="3">
        <v>0.99199999999999999</v>
      </c>
      <c r="J118" s="1">
        <v>73</v>
      </c>
      <c r="K118" s="2">
        <f t="shared" si="13"/>
        <v>85.665999999999983</v>
      </c>
      <c r="L118" s="1" t="str">
        <f t="shared" si="12"/>
        <v>Megaracer</v>
      </c>
      <c r="M118" s="10">
        <f t="shared" si="11"/>
        <v>428.32999999999993</v>
      </c>
      <c r="N118" s="10">
        <f t="shared" si="14"/>
        <v>420.79999999999995</v>
      </c>
    </row>
    <row r="119" spans="1:14" ht="12" x14ac:dyDescent="0.2">
      <c r="A119" s="1">
        <v>38</v>
      </c>
      <c r="B119" s="4">
        <v>45777.203055555554</v>
      </c>
      <c r="C119" s="2">
        <v>91.34</v>
      </c>
      <c r="D119" s="20" t="s">
        <v>82</v>
      </c>
      <c r="E119" s="1">
        <f>VLOOKUP(D119,texts!B$2:C$452,2,FALSE)</f>
        <v>1210384</v>
      </c>
      <c r="F119" s="1" t="s">
        <v>10</v>
      </c>
      <c r="G119" s="1">
        <v>1</v>
      </c>
      <c r="H119" s="1">
        <v>3</v>
      </c>
      <c r="I119" s="3">
        <v>0.98599999999999999</v>
      </c>
      <c r="J119" s="1">
        <v>65</v>
      </c>
      <c r="K119" s="2">
        <f t="shared" si="13"/>
        <v>84.596999999999994</v>
      </c>
      <c r="L119" s="1" t="str">
        <f t="shared" si="12"/>
        <v>Megaracer</v>
      </c>
      <c r="M119" s="10">
        <f t="shared" si="11"/>
        <v>422.98499999999996</v>
      </c>
      <c r="N119" s="10">
        <f t="shared" si="14"/>
        <v>456.70000000000005</v>
      </c>
    </row>
    <row r="120" spans="1:14" ht="12" hidden="1" x14ac:dyDescent="0.2">
      <c r="A120" s="1">
        <v>37</v>
      </c>
      <c r="B120" s="4">
        <v>45777.199953703705</v>
      </c>
      <c r="C120" s="2">
        <v>87.06</v>
      </c>
      <c r="D120" s="20" t="s">
        <v>96</v>
      </c>
      <c r="E120" s="1">
        <f>VLOOKUP(D120,texts!B$2:C$452,2,FALSE)</f>
        <v>1210421</v>
      </c>
      <c r="F120" s="1" t="s">
        <v>10</v>
      </c>
      <c r="G120" s="1">
        <v>1</v>
      </c>
      <c r="H120" s="1">
        <v>3</v>
      </c>
      <c r="I120" s="3">
        <v>0.98699999999999999</v>
      </c>
      <c r="J120" s="1">
        <v>54</v>
      </c>
      <c r="K120" s="2">
        <f t="shared" si="13"/>
        <v>84.39</v>
      </c>
      <c r="L120" s="1" t="str">
        <f t="shared" si="12"/>
        <v>Megaracer</v>
      </c>
      <c r="M120" s="10">
        <f t="shared" si="11"/>
        <v>421.95</v>
      </c>
      <c r="N120" s="10">
        <f t="shared" si="14"/>
        <v>435.3</v>
      </c>
    </row>
    <row r="121" spans="1:14" ht="12" hidden="1" x14ac:dyDescent="0.2">
      <c r="A121" s="1">
        <v>36</v>
      </c>
      <c r="B121" s="4">
        <v>45777.198067129626</v>
      </c>
      <c r="C121" s="2">
        <v>73.64</v>
      </c>
      <c r="D121" s="20" t="s">
        <v>102</v>
      </c>
      <c r="E121" s="1">
        <f>VLOOKUP(D121,texts!B$2:C$452,2,FALSE)</f>
        <v>1210394</v>
      </c>
      <c r="F121" s="1" t="s">
        <v>9</v>
      </c>
      <c r="G121" s="1">
        <v>3</v>
      </c>
      <c r="H121" s="1">
        <v>3</v>
      </c>
      <c r="I121" s="3">
        <v>0.98199999999999998</v>
      </c>
      <c r="J121" s="1">
        <v>61</v>
      </c>
      <c r="K121" s="2">
        <f t="shared" si="13"/>
        <v>85.042000000000002</v>
      </c>
      <c r="L121" s="1" t="str">
        <f t="shared" si="12"/>
        <v>Megaracer</v>
      </c>
      <c r="M121" s="10">
        <f t="shared" si="11"/>
        <v>425.21000000000004</v>
      </c>
      <c r="N121" s="10">
        <f t="shared" si="14"/>
        <v>368.2</v>
      </c>
    </row>
    <row r="122" spans="1:14" ht="12" x14ac:dyDescent="0.2">
      <c r="A122" s="1">
        <v>35</v>
      </c>
      <c r="B122" s="4">
        <v>45777.193182870367</v>
      </c>
      <c r="C122" s="2">
        <v>89.96</v>
      </c>
      <c r="D122" s="21" t="s">
        <v>80</v>
      </c>
      <c r="E122" s="1">
        <f>VLOOKUP(D122,texts!B$2:C$452,2,FALSE)</f>
        <v>1210390</v>
      </c>
      <c r="F122" s="28" t="s">
        <v>9</v>
      </c>
      <c r="G122" s="28">
        <v>2</v>
      </c>
      <c r="H122" s="28">
        <v>3</v>
      </c>
      <c r="I122" s="3">
        <v>0.98899999999999999</v>
      </c>
      <c r="J122" s="1">
        <v>46</v>
      </c>
      <c r="K122" s="2">
        <f t="shared" si="13"/>
        <v>84.412999999999982</v>
      </c>
      <c r="L122" s="1" t="str">
        <f t="shared" si="12"/>
        <v>Megaracer</v>
      </c>
      <c r="M122" s="10">
        <f t="shared" si="11"/>
        <v>422.06499999999994</v>
      </c>
      <c r="N122" s="10">
        <f t="shared" si="14"/>
        <v>449.79999999999995</v>
      </c>
    </row>
    <row r="123" spans="1:14" ht="12" hidden="1" x14ac:dyDescent="0.2">
      <c r="A123" s="1">
        <v>34</v>
      </c>
      <c r="B123" s="4">
        <v>45777.192303240743</v>
      </c>
      <c r="C123" s="2">
        <v>86.06</v>
      </c>
      <c r="D123" s="20" t="s">
        <v>85</v>
      </c>
      <c r="E123" s="1">
        <f>VLOOKUP(D123,texts!B$2:C$452,2,FALSE)</f>
        <v>1210388</v>
      </c>
      <c r="F123" s="1" t="s">
        <v>9</v>
      </c>
      <c r="G123" s="1">
        <v>2</v>
      </c>
      <c r="H123" s="1">
        <v>3</v>
      </c>
      <c r="I123" s="3">
        <v>0.996</v>
      </c>
      <c r="J123" s="1">
        <v>56</v>
      </c>
      <c r="K123" s="2">
        <f t="shared" si="13"/>
        <v>84.150999999999996</v>
      </c>
      <c r="L123" s="1" t="str">
        <f t="shared" si="12"/>
        <v>Megaracer</v>
      </c>
      <c r="M123" s="10">
        <f t="shared" si="11"/>
        <v>420.755</v>
      </c>
      <c r="N123" s="10">
        <f t="shared" si="14"/>
        <v>430.3</v>
      </c>
    </row>
    <row r="124" spans="1:14" ht="12" hidden="1" x14ac:dyDescent="0.2">
      <c r="A124" s="1">
        <v>33</v>
      </c>
      <c r="B124" s="4">
        <v>45777.191006944442</v>
      </c>
      <c r="C124" s="2">
        <v>87.44</v>
      </c>
      <c r="D124" s="20" t="s">
        <v>93</v>
      </c>
      <c r="E124" s="1">
        <f>VLOOKUP(D124,texts!B$2:C$452,2,FALSE)</f>
        <v>1210391</v>
      </c>
      <c r="F124" s="1" t="s">
        <v>10</v>
      </c>
      <c r="G124" s="1">
        <v>1</v>
      </c>
      <c r="H124" s="1">
        <v>3</v>
      </c>
      <c r="I124" s="3">
        <v>0.996</v>
      </c>
      <c r="J124" s="1">
        <v>63</v>
      </c>
      <c r="K124" s="2">
        <f t="shared" si="13"/>
        <v>83.14</v>
      </c>
      <c r="L124" s="1" t="str">
        <f t="shared" si="12"/>
        <v>Megaracer</v>
      </c>
      <c r="M124" s="10">
        <f t="shared" si="11"/>
        <v>415.7</v>
      </c>
      <c r="N124" s="10">
        <f t="shared" si="14"/>
        <v>437.2</v>
      </c>
    </row>
    <row r="125" spans="1:14" ht="12" hidden="1" x14ac:dyDescent="0.2">
      <c r="A125" s="1">
        <v>32</v>
      </c>
      <c r="B125" s="4">
        <v>45777.187557870369</v>
      </c>
      <c r="C125" s="2">
        <v>85.57</v>
      </c>
      <c r="D125" s="20" t="s">
        <v>82</v>
      </c>
      <c r="E125" s="1">
        <f>VLOOKUP(D125,texts!B$2:C$452,2,FALSE)</f>
        <v>1210384</v>
      </c>
      <c r="F125" s="1" t="s">
        <v>9</v>
      </c>
      <c r="G125" s="1">
        <v>3</v>
      </c>
      <c r="H125" s="1">
        <v>3</v>
      </c>
      <c r="I125" s="3">
        <v>0.99099999999999999</v>
      </c>
      <c r="J125" s="1">
        <v>61</v>
      </c>
      <c r="K125" s="2">
        <f t="shared" si="13"/>
        <v>82.293000000000006</v>
      </c>
      <c r="L125" s="1" t="str">
        <f t="shared" si="12"/>
        <v>Megaracer</v>
      </c>
      <c r="M125" s="10">
        <f t="shared" si="11"/>
        <v>411.46500000000003</v>
      </c>
      <c r="N125" s="10">
        <f t="shared" si="14"/>
        <v>427.84999999999997</v>
      </c>
    </row>
    <row r="126" spans="1:14" ht="12" x14ac:dyDescent="0.2">
      <c r="A126" s="1">
        <v>31</v>
      </c>
      <c r="B126" s="4">
        <v>45776.314583333333</v>
      </c>
      <c r="C126" s="2">
        <v>88.56</v>
      </c>
      <c r="D126" s="20" t="s">
        <v>98</v>
      </c>
      <c r="E126" s="1">
        <f>VLOOKUP(D126,texts!B$2:C$452,2,FALSE)</f>
        <v>1210439</v>
      </c>
      <c r="F126" s="1" t="s">
        <v>10</v>
      </c>
      <c r="G126" s="1">
        <v>1</v>
      </c>
      <c r="H126" s="1">
        <v>3</v>
      </c>
      <c r="I126" s="3">
        <v>0.997</v>
      </c>
      <c r="J126" s="1">
        <v>93</v>
      </c>
      <c r="K126" s="2">
        <f t="shared" si="13"/>
        <v>80.917000000000002</v>
      </c>
      <c r="L126" s="1" t="str">
        <f t="shared" si="12"/>
        <v>Megaracer</v>
      </c>
      <c r="M126" s="10">
        <f t="shared" si="11"/>
        <v>404.58500000000004</v>
      </c>
      <c r="N126" s="10">
        <f t="shared" si="14"/>
        <v>442.8</v>
      </c>
    </row>
    <row r="127" spans="1:14" ht="12" hidden="1" x14ac:dyDescent="0.2">
      <c r="A127" s="1">
        <v>30</v>
      </c>
      <c r="B127" s="4">
        <v>45776.313090277778</v>
      </c>
      <c r="C127" s="2">
        <v>84.3</v>
      </c>
      <c r="D127" s="20" t="s">
        <v>91</v>
      </c>
      <c r="E127" s="1">
        <f>VLOOKUP(D127,texts!B$2:C$452,2,FALSE)</f>
        <v>1210392</v>
      </c>
      <c r="F127" s="1" t="s">
        <v>10</v>
      </c>
      <c r="G127" s="1">
        <v>1</v>
      </c>
      <c r="H127" s="1">
        <v>3</v>
      </c>
      <c r="I127" s="3">
        <v>0.996</v>
      </c>
      <c r="J127" s="1">
        <v>73</v>
      </c>
      <c r="K127" s="2">
        <f t="shared" si="13"/>
        <v>80.621000000000009</v>
      </c>
      <c r="L127" s="1" t="str">
        <f t="shared" si="12"/>
        <v>Megaracer</v>
      </c>
      <c r="M127" s="10">
        <f t="shared" si="11"/>
        <v>403.10500000000002</v>
      </c>
      <c r="N127" s="10">
        <f t="shared" si="14"/>
        <v>421.5</v>
      </c>
    </row>
    <row r="128" spans="1:14" ht="12" hidden="1" x14ac:dyDescent="0.2">
      <c r="A128" s="1">
        <v>29</v>
      </c>
      <c r="B128" s="4">
        <v>45776.311215277776</v>
      </c>
      <c r="C128" s="2">
        <v>82.73</v>
      </c>
      <c r="D128" s="20" t="s">
        <v>85</v>
      </c>
      <c r="E128" s="1">
        <f>VLOOKUP(D128,texts!B$2:C$452,2,FALSE)</f>
        <v>1210388</v>
      </c>
      <c r="F128" s="1" t="s">
        <v>10</v>
      </c>
      <c r="G128" s="1">
        <v>1</v>
      </c>
      <c r="H128" s="1">
        <v>3</v>
      </c>
      <c r="I128" s="3">
        <v>1</v>
      </c>
      <c r="J128" s="1">
        <v>54</v>
      </c>
      <c r="K128" s="2">
        <f t="shared" si="13"/>
        <v>80.359999999999985</v>
      </c>
      <c r="L128" s="1" t="str">
        <f t="shared" si="12"/>
        <v>Megaracer</v>
      </c>
      <c r="M128" s="10">
        <f t="shared" si="11"/>
        <v>401.79999999999995</v>
      </c>
      <c r="N128" s="10">
        <f t="shared" si="14"/>
        <v>413.65000000000003</v>
      </c>
    </row>
    <row r="129" spans="1:14" ht="12" hidden="1" x14ac:dyDescent="0.2">
      <c r="A129" s="1">
        <v>28</v>
      </c>
      <c r="B129" s="4">
        <v>45776.308217592596</v>
      </c>
      <c r="C129" s="2">
        <v>80.650000000000006</v>
      </c>
      <c r="D129" s="20" t="s">
        <v>117</v>
      </c>
      <c r="E129" s="1">
        <f>VLOOKUP(D129,texts!B$2:C$452,2,FALSE)</f>
        <v>1210074</v>
      </c>
      <c r="F129" s="1" t="s">
        <v>10</v>
      </c>
      <c r="G129" s="1">
        <v>1</v>
      </c>
      <c r="H129" s="1">
        <v>3</v>
      </c>
      <c r="I129" s="3">
        <v>0.99299999999999999</v>
      </c>
      <c r="J129" s="1">
        <v>34</v>
      </c>
      <c r="K129" s="2">
        <f t="shared" si="13"/>
        <v>79.451999999999998</v>
      </c>
      <c r="L129" s="1" t="str">
        <f t="shared" si="12"/>
        <v>Typemaster</v>
      </c>
      <c r="M129" s="10">
        <f t="shared" si="11"/>
        <v>397.26</v>
      </c>
      <c r="N129" s="10">
        <f t="shared" si="14"/>
        <v>403.25</v>
      </c>
    </row>
    <row r="130" spans="1:14" ht="12" hidden="1" x14ac:dyDescent="0.2">
      <c r="A130" s="1">
        <v>27</v>
      </c>
      <c r="B130" s="4">
        <v>45776.305439814816</v>
      </c>
      <c r="C130" s="2">
        <v>84.99</v>
      </c>
      <c r="D130" s="20" t="s">
        <v>109</v>
      </c>
      <c r="E130" s="1">
        <f>VLOOKUP(D130,texts!B$2:C$452,2,FALSE)</f>
        <v>1210071</v>
      </c>
      <c r="F130" s="1" t="s">
        <v>9</v>
      </c>
      <c r="G130" s="1">
        <v>2</v>
      </c>
      <c r="H130" s="1">
        <v>3</v>
      </c>
      <c r="I130" s="3">
        <v>0.996</v>
      </c>
      <c r="J130" s="1">
        <v>71</v>
      </c>
      <c r="K130" s="2">
        <f t="shared" ref="K130:K146" si="15">AVERAGE(C131:C140)</f>
        <v>79.253</v>
      </c>
      <c r="L130" s="1" t="str">
        <f t="shared" si="12"/>
        <v>Typemaster</v>
      </c>
      <c r="M130" s="10">
        <f t="shared" si="11"/>
        <v>396.26499999999999</v>
      </c>
      <c r="N130" s="10">
        <f t="shared" ref="N130:N156" si="16">C130*5</f>
        <v>424.95</v>
      </c>
    </row>
    <row r="131" spans="1:14" ht="12" hidden="1" x14ac:dyDescent="0.2">
      <c r="A131" s="1">
        <v>26</v>
      </c>
      <c r="B131" s="4">
        <v>45776.304409722223</v>
      </c>
      <c r="C131" s="2">
        <v>80.16</v>
      </c>
      <c r="D131" s="20" t="s">
        <v>118</v>
      </c>
      <c r="E131" s="1">
        <f>VLOOKUP(D131,texts!B$2:C$452,2,FALSE)</f>
        <v>1210228</v>
      </c>
      <c r="F131" s="1" t="s">
        <v>9</v>
      </c>
      <c r="G131" s="1">
        <v>2</v>
      </c>
      <c r="H131" s="1">
        <v>3</v>
      </c>
      <c r="I131" s="3">
        <v>0.99399999999999999</v>
      </c>
      <c r="J131" s="1">
        <v>45</v>
      </c>
      <c r="K131" s="2">
        <f t="shared" si="15"/>
        <v>78.999999999999986</v>
      </c>
      <c r="L131" s="1" t="str">
        <f t="shared" si="12"/>
        <v>Typemaster</v>
      </c>
      <c r="M131" s="10">
        <f t="shared" ref="M131:M155" si="17">K131*5</f>
        <v>394.99999999999994</v>
      </c>
      <c r="N131" s="10">
        <f t="shared" si="16"/>
        <v>400.79999999999995</v>
      </c>
    </row>
    <row r="132" spans="1:14" ht="12" hidden="1" x14ac:dyDescent="0.2">
      <c r="A132" s="1">
        <v>25</v>
      </c>
      <c r="B132" s="4">
        <v>45776.22148148148</v>
      </c>
      <c r="C132" s="2">
        <v>83.67</v>
      </c>
      <c r="D132" s="20" t="s">
        <v>113</v>
      </c>
      <c r="E132" s="1">
        <f>VLOOKUP(D132,texts!B$2:C$452,2,FALSE)</f>
        <v>1210121</v>
      </c>
      <c r="F132" s="1" t="s">
        <v>9</v>
      </c>
      <c r="G132" s="1">
        <v>3</v>
      </c>
      <c r="H132" s="1">
        <v>3</v>
      </c>
      <c r="I132" s="3">
        <v>0.99299999999999999</v>
      </c>
      <c r="J132" s="1">
        <v>79</v>
      </c>
      <c r="K132" s="2">
        <f t="shared" si="15"/>
        <v>77.879000000000005</v>
      </c>
      <c r="L132" s="1" t="str">
        <f t="shared" si="12"/>
        <v>Typemaster</v>
      </c>
      <c r="M132" s="10">
        <f t="shared" si="17"/>
        <v>389.39500000000004</v>
      </c>
      <c r="N132" s="10">
        <f t="shared" si="16"/>
        <v>418.35</v>
      </c>
    </row>
    <row r="133" spans="1:14" ht="12" hidden="1" x14ac:dyDescent="0.2">
      <c r="A133" s="1">
        <v>24</v>
      </c>
      <c r="B133" s="4">
        <v>45776.219756944447</v>
      </c>
      <c r="C133" s="2">
        <v>83.44</v>
      </c>
      <c r="D133" s="20" t="s">
        <v>114</v>
      </c>
      <c r="E133" s="1">
        <f>VLOOKUP(D133,texts!B$2:C$452,2,FALSE)</f>
        <v>1210250</v>
      </c>
      <c r="F133" s="1" t="s">
        <v>10</v>
      </c>
      <c r="G133" s="1">
        <v>1</v>
      </c>
      <c r="H133" s="1">
        <v>3</v>
      </c>
      <c r="I133" s="3">
        <v>1</v>
      </c>
      <c r="J133" s="1">
        <v>35</v>
      </c>
      <c r="K133" s="2">
        <f t="shared" si="15"/>
        <v>76.89200000000001</v>
      </c>
      <c r="L133" s="1" t="str">
        <f t="shared" si="12"/>
        <v>Typemaster</v>
      </c>
      <c r="M133" s="10">
        <f t="shared" si="17"/>
        <v>384.46000000000004</v>
      </c>
      <c r="N133" s="10">
        <f t="shared" si="16"/>
        <v>417.2</v>
      </c>
    </row>
    <row r="134" spans="1:14" ht="12" hidden="1" x14ac:dyDescent="0.2">
      <c r="A134" s="1">
        <v>23</v>
      </c>
      <c r="B134" s="4">
        <v>45776.217418981483</v>
      </c>
      <c r="C134" s="2">
        <v>77.33</v>
      </c>
      <c r="D134" s="20" t="s">
        <v>121</v>
      </c>
      <c r="E134" s="1">
        <f>VLOOKUP(D134,texts!B$2:C$452,2,FALSE)</f>
        <v>1210021</v>
      </c>
      <c r="F134" s="1" t="s">
        <v>9</v>
      </c>
      <c r="G134" s="1">
        <v>2</v>
      </c>
      <c r="H134" s="1">
        <v>3</v>
      </c>
      <c r="I134" s="3">
        <v>1</v>
      </c>
      <c r="J134" s="1">
        <v>30</v>
      </c>
      <c r="K134" s="2">
        <f t="shared" si="15"/>
        <v>77.001999999999995</v>
      </c>
      <c r="L134" s="1" t="str">
        <f t="shared" si="12"/>
        <v>Typemaster</v>
      </c>
      <c r="M134" s="10">
        <f t="shared" si="17"/>
        <v>385.01</v>
      </c>
      <c r="N134" s="10">
        <f t="shared" si="16"/>
        <v>386.65</v>
      </c>
    </row>
    <row r="135" spans="1:14" ht="12" hidden="1" x14ac:dyDescent="0.2">
      <c r="A135" s="1">
        <v>22</v>
      </c>
      <c r="B135" s="4">
        <v>45776.21601851852</v>
      </c>
      <c r="C135" s="2">
        <v>77.099999999999994</v>
      </c>
      <c r="D135" s="20" t="s">
        <v>122</v>
      </c>
      <c r="E135" s="1">
        <f>VLOOKUP(D135,texts!B$2:C$452,2,FALSE)</f>
        <v>1210158</v>
      </c>
      <c r="F135" s="1" t="s">
        <v>10</v>
      </c>
      <c r="G135" s="1">
        <v>1</v>
      </c>
      <c r="H135" s="1">
        <v>3</v>
      </c>
      <c r="I135" s="3">
        <v>0.99099999999999999</v>
      </c>
      <c r="J135" s="1">
        <v>84</v>
      </c>
      <c r="K135" s="2">
        <f t="shared" si="15"/>
        <v>76.584000000000003</v>
      </c>
      <c r="L135" s="1" t="str">
        <f t="shared" si="12"/>
        <v>Typemaster</v>
      </c>
      <c r="M135" s="10">
        <f t="shared" si="17"/>
        <v>382.92</v>
      </c>
      <c r="N135" s="10">
        <f t="shared" si="16"/>
        <v>385.5</v>
      </c>
    </row>
    <row r="136" spans="1:14" ht="12" hidden="1" x14ac:dyDescent="0.2">
      <c r="A136" s="1">
        <v>21</v>
      </c>
      <c r="B136" s="4">
        <v>45776.21297453704</v>
      </c>
      <c r="C136" s="2">
        <v>74.8</v>
      </c>
      <c r="D136" s="20" t="s">
        <v>124</v>
      </c>
      <c r="E136" s="1">
        <f>VLOOKUP(D136,texts!B$2:C$452,2,FALSE)</f>
        <v>1210330</v>
      </c>
      <c r="F136" s="1" t="s">
        <v>10</v>
      </c>
      <c r="G136" s="1">
        <v>1</v>
      </c>
      <c r="H136" s="1">
        <v>3</v>
      </c>
      <c r="I136" s="3">
        <v>0.98599999999999999</v>
      </c>
      <c r="J136" s="1">
        <v>54</v>
      </c>
      <c r="K136" s="2">
        <f t="shared" si="15"/>
        <v>76.089999999999989</v>
      </c>
      <c r="L136" s="1" t="str">
        <f t="shared" si="12"/>
        <v>Typemaster</v>
      </c>
      <c r="M136" s="10">
        <f t="shared" si="17"/>
        <v>380.44999999999993</v>
      </c>
      <c r="N136" s="10">
        <f t="shared" si="16"/>
        <v>374</v>
      </c>
    </row>
    <row r="137" spans="1:14" ht="12" hidden="1" x14ac:dyDescent="0.2">
      <c r="A137" s="1">
        <v>20</v>
      </c>
      <c r="B137" s="4">
        <v>45776.210451388892</v>
      </c>
      <c r="C137" s="2">
        <v>81.34</v>
      </c>
      <c r="D137" s="20" t="s">
        <v>86</v>
      </c>
      <c r="E137" s="1">
        <f>VLOOKUP(D137,texts!B$2:C$452,2,FALSE)</f>
        <v>1210447</v>
      </c>
      <c r="F137" s="1" t="s">
        <v>9</v>
      </c>
      <c r="G137" s="1">
        <v>2</v>
      </c>
      <c r="H137" s="1">
        <v>3</v>
      </c>
      <c r="I137" s="3">
        <v>0.995</v>
      </c>
      <c r="J137" s="1">
        <v>46</v>
      </c>
      <c r="K137" s="2">
        <f t="shared" si="15"/>
        <v>75.411999999999992</v>
      </c>
      <c r="L137" s="1" t="str">
        <f t="shared" si="12"/>
        <v>Typemaster</v>
      </c>
      <c r="M137" s="10">
        <f t="shared" si="17"/>
        <v>377.05999999999995</v>
      </c>
      <c r="N137" s="10">
        <f t="shared" si="16"/>
        <v>406.70000000000005</v>
      </c>
    </row>
    <row r="138" spans="1:14" ht="12" hidden="1" x14ac:dyDescent="0.2">
      <c r="A138" s="1">
        <v>19</v>
      </c>
      <c r="B138" s="4">
        <v>45776.208460648151</v>
      </c>
      <c r="C138" s="2">
        <v>80.12</v>
      </c>
      <c r="D138" s="20" t="s">
        <v>119</v>
      </c>
      <c r="E138" s="1">
        <f>VLOOKUP(D138,texts!B$2:C$452,2,FALSE)</f>
        <v>1210002</v>
      </c>
      <c r="F138" s="1" t="s">
        <v>10</v>
      </c>
      <c r="G138" s="1">
        <v>1</v>
      </c>
      <c r="H138" s="1">
        <v>3</v>
      </c>
      <c r="I138" s="3">
        <v>0.98499999999999999</v>
      </c>
      <c r="J138" s="1">
        <v>48</v>
      </c>
      <c r="K138" s="2">
        <f t="shared" si="15"/>
        <v>74.394000000000005</v>
      </c>
      <c r="L138" s="1" t="str">
        <f t="shared" si="12"/>
        <v>Typemaster</v>
      </c>
      <c r="M138" s="10">
        <f t="shared" si="17"/>
        <v>371.97</v>
      </c>
      <c r="N138" s="10">
        <f t="shared" si="16"/>
        <v>400.6</v>
      </c>
    </row>
    <row r="139" spans="1:14" ht="12" hidden="1" x14ac:dyDescent="0.2">
      <c r="A139" s="1">
        <v>18</v>
      </c>
      <c r="B139" s="4">
        <v>45776.205543981479</v>
      </c>
      <c r="C139" s="2">
        <v>71.569999999999993</v>
      </c>
      <c r="D139" s="20" t="s">
        <v>129</v>
      </c>
      <c r="E139" s="1">
        <f>VLOOKUP(D139,texts!B$2:C$452,2,FALSE)</f>
        <v>1210171</v>
      </c>
      <c r="F139" s="1" t="s">
        <v>10</v>
      </c>
      <c r="G139" s="1">
        <v>1</v>
      </c>
      <c r="H139" s="1">
        <v>3</v>
      </c>
      <c r="I139" s="3">
        <v>0.97899999999999998</v>
      </c>
      <c r="J139" s="1">
        <v>75</v>
      </c>
      <c r="K139" s="2">
        <f t="shared" si="15"/>
        <v>74.063000000000017</v>
      </c>
      <c r="L139" s="1" t="str">
        <f t="shared" si="12"/>
        <v>Typemaster</v>
      </c>
      <c r="M139" s="10">
        <f t="shared" si="17"/>
        <v>370.31500000000005</v>
      </c>
      <c r="N139" s="10">
        <f t="shared" si="16"/>
        <v>357.84999999999997</v>
      </c>
    </row>
    <row r="140" spans="1:14" ht="12" hidden="1" x14ac:dyDescent="0.2">
      <c r="A140" s="1">
        <v>17</v>
      </c>
      <c r="B140" s="4">
        <v>45775.323761574073</v>
      </c>
      <c r="C140" s="2">
        <v>83</v>
      </c>
      <c r="D140" s="20" t="s">
        <v>116</v>
      </c>
      <c r="E140" s="1">
        <f>VLOOKUP(D140,texts!B$2:C$452,2,FALSE)</f>
        <v>1210067</v>
      </c>
      <c r="F140" s="1" t="s">
        <v>10</v>
      </c>
      <c r="G140" s="1">
        <v>1</v>
      </c>
      <c r="H140" s="1">
        <v>3</v>
      </c>
      <c r="I140" s="3">
        <v>0.99199999999999999</v>
      </c>
      <c r="J140" s="1">
        <v>73</v>
      </c>
      <c r="K140" s="2">
        <f t="shared" si="15"/>
        <v>73.415000000000006</v>
      </c>
      <c r="L140" s="1" t="str">
        <f t="shared" si="12"/>
        <v>Typemaster</v>
      </c>
      <c r="M140" s="10">
        <f t="shared" si="17"/>
        <v>367.07500000000005</v>
      </c>
      <c r="N140" s="10">
        <f t="shared" si="16"/>
        <v>415</v>
      </c>
    </row>
    <row r="141" spans="1:14" ht="12" hidden="1" x14ac:dyDescent="0.2">
      <c r="A141" s="1">
        <v>16</v>
      </c>
      <c r="B141" s="4">
        <v>45775.321030092593</v>
      </c>
      <c r="C141" s="2">
        <v>77.63</v>
      </c>
      <c r="D141" s="20" t="s">
        <v>120</v>
      </c>
      <c r="E141" s="1">
        <f>VLOOKUP(D141,texts!B$2:C$452,2,FALSE)</f>
        <v>1210029</v>
      </c>
      <c r="F141" s="1" t="s">
        <v>9</v>
      </c>
      <c r="G141" s="1">
        <v>2</v>
      </c>
      <c r="H141" s="1">
        <v>3</v>
      </c>
      <c r="I141" s="3">
        <v>0.98599999999999999</v>
      </c>
      <c r="J141" s="1">
        <v>53</v>
      </c>
      <c r="K141" s="2">
        <f t="shared" si="15"/>
        <v>71.114000000000004</v>
      </c>
      <c r="L141" s="1" t="str">
        <f t="shared" si="12"/>
        <v>Typemaster</v>
      </c>
      <c r="M141" s="10">
        <f t="shared" si="17"/>
        <v>355.57000000000005</v>
      </c>
      <c r="N141" s="10">
        <f t="shared" si="16"/>
        <v>388.15</v>
      </c>
    </row>
    <row r="142" spans="1:14" ht="12" hidden="1" x14ac:dyDescent="0.2">
      <c r="A142" s="1">
        <v>15</v>
      </c>
      <c r="B142" s="4">
        <v>45775.319976851853</v>
      </c>
      <c r="C142" s="2">
        <v>72.459999999999994</v>
      </c>
      <c r="D142" s="20" t="s">
        <v>128</v>
      </c>
      <c r="E142" s="1">
        <f>VLOOKUP(D142,texts!B$2:C$452,2,FALSE)</f>
        <v>1210066</v>
      </c>
      <c r="F142" s="1" t="s">
        <v>10</v>
      </c>
      <c r="G142" s="1">
        <v>1</v>
      </c>
      <c r="H142" s="1">
        <v>3</v>
      </c>
      <c r="I142" s="3">
        <v>0.98299999999999998</v>
      </c>
      <c r="J142" s="1">
        <v>66</v>
      </c>
      <c r="K142" s="2">
        <f t="shared" si="15"/>
        <v>68.569000000000003</v>
      </c>
      <c r="L142" s="1" t="str">
        <f t="shared" si="12"/>
        <v>Typemaster</v>
      </c>
      <c r="M142" s="10">
        <f t="shared" si="17"/>
        <v>342.84500000000003</v>
      </c>
      <c r="N142" s="10">
        <f t="shared" si="16"/>
        <v>362.29999999999995</v>
      </c>
    </row>
    <row r="143" spans="1:14" ht="12" hidden="1" x14ac:dyDescent="0.2">
      <c r="A143" s="1">
        <v>14</v>
      </c>
      <c r="B143" s="4">
        <v>45775.318819444445</v>
      </c>
      <c r="C143" s="2">
        <v>73.569999999999993</v>
      </c>
      <c r="D143" s="20" t="s">
        <v>126</v>
      </c>
      <c r="E143" s="1">
        <f>VLOOKUP(D143,texts!B$2:C$452,2,FALSE)</f>
        <v>1210288</v>
      </c>
      <c r="F143" s="1" t="s">
        <v>10</v>
      </c>
      <c r="G143" s="1">
        <v>1</v>
      </c>
      <c r="H143" s="1">
        <v>3</v>
      </c>
      <c r="I143" s="3">
        <v>0.97799999999999998</v>
      </c>
      <c r="J143" s="1">
        <v>37</v>
      </c>
      <c r="K143" s="2">
        <f t="shared" si="15"/>
        <v>65.86</v>
      </c>
      <c r="L143" s="1" t="str">
        <f t="shared" ref="L143:L155" si="18">IF(K143&gt;=80, "Megaracer",IF(K143&gt;=55, "Typemaster","-"))</f>
        <v>Typemaster</v>
      </c>
      <c r="M143" s="10">
        <f t="shared" si="17"/>
        <v>329.3</v>
      </c>
      <c r="N143" s="10">
        <f t="shared" si="16"/>
        <v>367.84999999999997</v>
      </c>
    </row>
    <row r="144" spans="1:14" ht="12" hidden="1" x14ac:dyDescent="0.2">
      <c r="A144" s="1">
        <v>13</v>
      </c>
      <c r="B144" s="4">
        <v>45775.317291666666</v>
      </c>
      <c r="C144" s="2">
        <v>78.430000000000007</v>
      </c>
      <c r="D144" s="20" t="s">
        <v>113</v>
      </c>
      <c r="E144" s="1">
        <f>VLOOKUP(D144,texts!B$2:C$452,2,FALSE)</f>
        <v>1210121</v>
      </c>
      <c r="F144" s="1" t="s">
        <v>10</v>
      </c>
      <c r="G144" s="1">
        <v>1</v>
      </c>
      <c r="H144" s="1">
        <v>3</v>
      </c>
      <c r="I144" s="3">
        <v>0.98</v>
      </c>
      <c r="J144" s="1">
        <v>75</v>
      </c>
      <c r="K144" s="2">
        <f t="shared" si="15"/>
        <v>62.215999999999994</v>
      </c>
      <c r="L144" s="1" t="str">
        <f t="shared" si="18"/>
        <v>Typemaster</v>
      </c>
      <c r="M144" s="10">
        <f t="shared" si="17"/>
        <v>311.08</v>
      </c>
      <c r="N144" s="10">
        <f t="shared" si="16"/>
        <v>392.15000000000003</v>
      </c>
    </row>
    <row r="145" spans="1:14" ht="12" hidden="1" x14ac:dyDescent="0.2">
      <c r="A145" s="1">
        <v>12</v>
      </c>
      <c r="B145" s="4">
        <v>45775.315266203703</v>
      </c>
      <c r="C145" s="2">
        <v>72.92</v>
      </c>
      <c r="D145" s="20" t="s">
        <v>127</v>
      </c>
      <c r="E145" s="1">
        <f>VLOOKUP(D145,texts!B$2:C$452,2,FALSE)</f>
        <v>1210075</v>
      </c>
      <c r="F145" s="1" t="s">
        <v>10</v>
      </c>
      <c r="G145" s="1">
        <v>1</v>
      </c>
      <c r="H145" s="1">
        <v>3</v>
      </c>
      <c r="I145" s="3">
        <v>0.98399999999999999</v>
      </c>
      <c r="J145" s="1">
        <v>29</v>
      </c>
      <c r="K145" s="2">
        <f t="shared" si="15"/>
        <v>59.044000000000004</v>
      </c>
      <c r="L145" s="1" t="str">
        <f t="shared" si="18"/>
        <v>Typemaster</v>
      </c>
      <c r="M145" s="10">
        <f t="shared" si="17"/>
        <v>295.22000000000003</v>
      </c>
      <c r="N145" s="10">
        <f t="shared" si="16"/>
        <v>364.6</v>
      </c>
    </row>
    <row r="146" spans="1:14" ht="12" hidden="1" x14ac:dyDescent="0.2">
      <c r="A146" s="1">
        <v>11</v>
      </c>
      <c r="B146" s="4">
        <v>45775.314074074071</v>
      </c>
      <c r="C146" s="2">
        <v>69.86</v>
      </c>
      <c r="D146" s="20" t="s">
        <v>131</v>
      </c>
      <c r="E146" s="1">
        <f>VLOOKUP(D146,texts!B$2:C$452,2,FALSE)</f>
        <v>1210263</v>
      </c>
      <c r="F146" s="1" t="s">
        <v>10</v>
      </c>
      <c r="G146" s="1">
        <v>1</v>
      </c>
      <c r="H146" s="1">
        <v>3</v>
      </c>
      <c r="I146" s="3">
        <v>0.98399999999999999</v>
      </c>
      <c r="J146" s="1">
        <v>63</v>
      </c>
      <c r="K146" s="2">
        <f t="shared" si="15"/>
        <v>56.565000000000012</v>
      </c>
      <c r="L146" s="1" t="str">
        <f t="shared" si="18"/>
        <v>Typemaster</v>
      </c>
      <c r="M146" s="10">
        <f t="shared" si="17"/>
        <v>282.82500000000005</v>
      </c>
      <c r="N146" s="10">
        <f t="shared" si="16"/>
        <v>349.3</v>
      </c>
    </row>
    <row r="147" spans="1:14" ht="12" hidden="1" x14ac:dyDescent="0.2">
      <c r="A147" s="1">
        <v>10</v>
      </c>
      <c r="B147" s="4">
        <v>45600.387395833335</v>
      </c>
      <c r="C147" s="2">
        <v>74.56</v>
      </c>
      <c r="D147" s="20" t="s">
        <v>125</v>
      </c>
      <c r="E147" s="1">
        <f>VLOOKUP(D147,texts!B$2:C$452,2,FALSE)</f>
        <v>1210354</v>
      </c>
      <c r="F147" s="1" t="s">
        <v>10</v>
      </c>
      <c r="G147" s="1">
        <v>1</v>
      </c>
      <c r="H147" s="1">
        <v>3</v>
      </c>
      <c r="I147" s="3">
        <v>0.99399999999999999</v>
      </c>
      <c r="J147" s="1">
        <v>42</v>
      </c>
      <c r="K147" s="2">
        <f>AVERAGE(C148:C156)</f>
        <v>54.565555555555555</v>
      </c>
      <c r="L147" s="1" t="str">
        <f t="shared" si="18"/>
        <v>-</v>
      </c>
      <c r="M147" s="10">
        <f t="shared" si="17"/>
        <v>272.82777777777778</v>
      </c>
      <c r="N147" s="10">
        <f t="shared" si="16"/>
        <v>372.8</v>
      </c>
    </row>
    <row r="148" spans="1:14" ht="12" hidden="1" x14ac:dyDescent="0.2">
      <c r="A148" s="1">
        <v>9</v>
      </c>
      <c r="B148" s="4">
        <v>45600.386342592596</v>
      </c>
      <c r="C148" s="2">
        <v>69.94</v>
      </c>
      <c r="D148" s="20" t="s">
        <v>130</v>
      </c>
      <c r="E148" s="1">
        <f>VLOOKUP(D148,texts!B$2:C$452,2,FALSE)</f>
        <v>1210331</v>
      </c>
      <c r="F148" s="1" t="s">
        <v>10</v>
      </c>
      <c r="G148" s="1">
        <v>1</v>
      </c>
      <c r="H148" s="1">
        <v>3</v>
      </c>
      <c r="I148" s="3">
        <v>0.98399999999999999</v>
      </c>
      <c r="J148" s="1">
        <v>68</v>
      </c>
      <c r="K148" s="2">
        <f>AVERAGE(C149:C156)</f>
        <v>52.643749999999997</v>
      </c>
      <c r="L148" s="1" t="str">
        <f t="shared" si="18"/>
        <v>-</v>
      </c>
      <c r="M148" s="10">
        <f t="shared" si="17"/>
        <v>263.21875</v>
      </c>
      <c r="N148" s="10">
        <f t="shared" si="16"/>
        <v>349.7</v>
      </c>
    </row>
    <row r="149" spans="1:14" ht="12" hidden="1" x14ac:dyDescent="0.2">
      <c r="A149" s="1">
        <v>8</v>
      </c>
      <c r="B149" s="4">
        <v>45600.384930555556</v>
      </c>
      <c r="C149" s="2">
        <v>68.260000000000005</v>
      </c>
      <c r="D149" s="20" t="s">
        <v>132</v>
      </c>
      <c r="E149" s="1">
        <f>VLOOKUP(D149,texts!B$2:C$452,2,FALSE)</f>
        <v>1210296</v>
      </c>
      <c r="F149" s="1" t="s">
        <v>10</v>
      </c>
      <c r="G149" s="1">
        <v>1</v>
      </c>
      <c r="H149" s="1">
        <v>3</v>
      </c>
      <c r="I149" s="3">
        <v>0.98799999999999999</v>
      </c>
      <c r="J149" s="1">
        <v>33</v>
      </c>
      <c r="K149" s="2">
        <f>AVERAGE(C150:C156)</f>
        <v>50.412857142857135</v>
      </c>
      <c r="L149" s="1" t="str">
        <f t="shared" si="18"/>
        <v>-</v>
      </c>
      <c r="M149" s="10">
        <f t="shared" si="17"/>
        <v>252.06428571428569</v>
      </c>
      <c r="N149" s="10">
        <f t="shared" si="16"/>
        <v>341.3</v>
      </c>
    </row>
    <row r="150" spans="1:14" ht="12" hidden="1" x14ac:dyDescent="0.2">
      <c r="A150" s="1">
        <v>7</v>
      </c>
      <c r="B150" s="4">
        <v>45600.383587962962</v>
      </c>
      <c r="C150" s="2">
        <v>76.52</v>
      </c>
      <c r="D150" s="22" t="s">
        <v>123</v>
      </c>
      <c r="E150" s="1">
        <f>VLOOKUP(D150,texts!B$2:C$452,2,FALSE)</f>
        <v>1210119</v>
      </c>
      <c r="F150" s="11" t="s">
        <v>10</v>
      </c>
      <c r="G150" s="11">
        <v>1</v>
      </c>
      <c r="H150" s="11">
        <v>3</v>
      </c>
      <c r="I150" s="3">
        <v>0.99299999999999999</v>
      </c>
      <c r="J150" s="1">
        <v>38</v>
      </c>
      <c r="K150" s="2">
        <f>AVERAGE(C151:C156)</f>
        <v>46.061666666666667</v>
      </c>
      <c r="L150" s="1" t="str">
        <f t="shared" si="18"/>
        <v>-</v>
      </c>
      <c r="M150" s="10">
        <f t="shared" si="17"/>
        <v>230.30833333333334</v>
      </c>
      <c r="N150" s="10">
        <f t="shared" si="16"/>
        <v>382.59999999999997</v>
      </c>
    </row>
    <row r="151" spans="1:14" ht="12" hidden="1" x14ac:dyDescent="0.2">
      <c r="A151" s="1">
        <v>6</v>
      </c>
      <c r="B151" s="4">
        <v>45600.38181712963</v>
      </c>
      <c r="C151" s="2">
        <v>54.62</v>
      </c>
      <c r="D151" s="20" t="s">
        <v>133</v>
      </c>
      <c r="E151" s="1">
        <f>VLOOKUP(D151,texts!B$2:C$452,2,FALSE)</f>
        <v>1210294</v>
      </c>
      <c r="F151" s="1" t="s">
        <v>10</v>
      </c>
      <c r="G151" s="1">
        <v>1</v>
      </c>
      <c r="H151" s="1">
        <v>3</v>
      </c>
      <c r="I151" s="3">
        <v>0.94899999999999995</v>
      </c>
      <c r="J151" s="1">
        <v>31</v>
      </c>
      <c r="K151" s="2">
        <f>AVERAGE(C152:C156)</f>
        <v>44.35</v>
      </c>
      <c r="L151" s="1" t="str">
        <f t="shared" si="18"/>
        <v>-</v>
      </c>
      <c r="M151" s="10">
        <f t="shared" si="17"/>
        <v>221.75</v>
      </c>
      <c r="N151" s="10">
        <f t="shared" si="16"/>
        <v>273.09999999999997</v>
      </c>
    </row>
    <row r="152" spans="1:14" ht="12" hidden="1" x14ac:dyDescent="0.2">
      <c r="A152" s="1">
        <v>5</v>
      </c>
      <c r="B152" s="4">
        <v>45522.305</v>
      </c>
      <c r="C152" s="2">
        <v>47.01</v>
      </c>
      <c r="D152" s="20" t="s">
        <v>134</v>
      </c>
      <c r="E152" s="1">
        <f>VLOOKUP(D152,texts!B$2:C$452,2,FALSE)</f>
        <v>1210050</v>
      </c>
      <c r="F152" s="1" t="s">
        <v>10</v>
      </c>
      <c r="G152" s="1">
        <v>1</v>
      </c>
      <c r="H152" s="1">
        <v>3</v>
      </c>
      <c r="I152" s="3">
        <v>0.98299999999999998</v>
      </c>
      <c r="J152" s="1">
        <v>39</v>
      </c>
      <c r="K152" s="2">
        <f>AVERAGE(C153:C156)</f>
        <v>43.685000000000002</v>
      </c>
      <c r="L152" s="1" t="str">
        <f t="shared" si="18"/>
        <v>-</v>
      </c>
      <c r="M152" s="10">
        <f t="shared" si="17"/>
        <v>218.42500000000001</v>
      </c>
      <c r="N152" s="10">
        <f t="shared" si="16"/>
        <v>235.04999999999998</v>
      </c>
    </row>
    <row r="153" spans="1:14" ht="12" hidden="1" x14ac:dyDescent="0.2">
      <c r="A153" s="1">
        <v>4</v>
      </c>
      <c r="B153" s="4">
        <v>45522.302164351851</v>
      </c>
      <c r="C153" s="2">
        <v>46.48</v>
      </c>
      <c r="D153" s="20" t="s">
        <v>135</v>
      </c>
      <c r="E153" s="1">
        <f>VLOOKUP(D153,texts!B$2:C$452,2,FALSE)</f>
        <v>1210016</v>
      </c>
      <c r="F153" s="1" t="s">
        <v>10</v>
      </c>
      <c r="G153" s="1">
        <v>1</v>
      </c>
      <c r="H153" s="1">
        <v>3</v>
      </c>
      <c r="I153" s="3">
        <v>0.97499999999999998</v>
      </c>
      <c r="J153" s="1">
        <v>33</v>
      </c>
      <c r="K153" s="2">
        <f>AVERAGE(C154:C156)</f>
        <v>42.75333333333333</v>
      </c>
      <c r="L153" s="1" t="str">
        <f t="shared" si="18"/>
        <v>-</v>
      </c>
      <c r="M153" s="10">
        <f t="shared" si="17"/>
        <v>213.76666666666665</v>
      </c>
      <c r="N153" s="10">
        <f t="shared" si="16"/>
        <v>232.39999999999998</v>
      </c>
    </row>
    <row r="154" spans="1:14" ht="12" hidden="1" x14ac:dyDescent="0.2">
      <c r="A154" s="1">
        <v>3</v>
      </c>
      <c r="B154" s="4">
        <v>45522.300671296296</v>
      </c>
      <c r="C154" s="2">
        <v>41.99</v>
      </c>
      <c r="D154" s="20" t="s">
        <v>137</v>
      </c>
      <c r="E154" s="1">
        <f>VLOOKUP(D154,texts!B$2:C$452,2,FALSE)</f>
        <v>1210034</v>
      </c>
      <c r="F154" s="1" t="s">
        <v>9</v>
      </c>
      <c r="G154" s="1">
        <v>3</v>
      </c>
      <c r="H154" s="1">
        <v>3</v>
      </c>
      <c r="I154" s="3">
        <v>0.98299999999999998</v>
      </c>
      <c r="J154" s="1">
        <v>24</v>
      </c>
      <c r="K154" s="2">
        <f>AVERAGE(C155:C156)</f>
        <v>43.135000000000005</v>
      </c>
      <c r="L154" s="1" t="str">
        <f t="shared" si="18"/>
        <v>-</v>
      </c>
      <c r="M154" s="10">
        <f t="shared" si="17"/>
        <v>215.67500000000001</v>
      </c>
      <c r="N154" s="10">
        <f t="shared" si="16"/>
        <v>209.95000000000002</v>
      </c>
    </row>
    <row r="155" spans="1:14" ht="12" hidden="1" x14ac:dyDescent="0.2">
      <c r="A155" s="1">
        <v>2</v>
      </c>
      <c r="B155" s="4">
        <v>45522.299039351848</v>
      </c>
      <c r="C155" s="2">
        <v>41.2</v>
      </c>
      <c r="D155" s="20" t="s">
        <v>106</v>
      </c>
      <c r="E155" s="1">
        <f>VLOOKUP(D155,texts!B$2:C$452,2,FALSE)</f>
        <v>1210430</v>
      </c>
      <c r="F155" s="1" t="s">
        <v>9</v>
      </c>
      <c r="G155" s="1">
        <v>2</v>
      </c>
      <c r="H155" s="1">
        <v>3</v>
      </c>
      <c r="I155" s="3">
        <v>0.97099999999999997</v>
      </c>
      <c r="J155" s="1">
        <v>12</v>
      </c>
      <c r="K155" s="2">
        <f>AVERAGE(C156:C156)</f>
        <v>45.07</v>
      </c>
      <c r="L155" s="1" t="str">
        <f t="shared" si="18"/>
        <v>-</v>
      </c>
      <c r="M155" s="10">
        <f t="shared" si="17"/>
        <v>225.35</v>
      </c>
      <c r="N155" s="10">
        <f t="shared" si="16"/>
        <v>206</v>
      </c>
    </row>
    <row r="156" spans="1:14" ht="12" hidden="1" x14ac:dyDescent="0.2">
      <c r="A156" s="1">
        <v>1</v>
      </c>
      <c r="B156" s="4">
        <v>45522.297407407408</v>
      </c>
      <c r="C156" s="2">
        <v>45.07</v>
      </c>
      <c r="D156" s="20" t="s">
        <v>136</v>
      </c>
      <c r="E156" s="1">
        <f>VLOOKUP(D156,texts!B$2:C$452,2,FALSE)</f>
        <v>1210444</v>
      </c>
      <c r="F156" s="1" t="s">
        <v>10</v>
      </c>
      <c r="G156" s="1">
        <v>1</v>
      </c>
      <c r="H156" s="1">
        <v>3</v>
      </c>
      <c r="I156" s="3">
        <v>0.995</v>
      </c>
      <c r="J156" s="1">
        <v>31</v>
      </c>
      <c r="K156" s="2" t="s">
        <v>138</v>
      </c>
      <c r="L156" s="1" t="s">
        <v>138</v>
      </c>
      <c r="M156" s="10" t="s">
        <v>138</v>
      </c>
      <c r="N156" s="10">
        <f t="shared" si="16"/>
        <v>225.35</v>
      </c>
    </row>
    <row r="157" spans="1:14" x14ac:dyDescent="0.15">
      <c r="B157" s="4"/>
      <c r="C157" s="2"/>
      <c r="K157" s="2"/>
    </row>
    <row r="158" spans="1:14" x14ac:dyDescent="0.15">
      <c r="C158" s="2"/>
      <c r="K158" s="2"/>
    </row>
    <row r="159" spans="1:14" x14ac:dyDescent="0.15">
      <c r="B159" s="1" t="s">
        <v>11</v>
      </c>
      <c r="C159" s="5">
        <f>AVERAGE(C2:C158)</f>
        <v>86.288451612903216</v>
      </c>
      <c r="G159" s="2">
        <f>AVERAGE(G2:G158)</f>
        <v>1.7096774193548387</v>
      </c>
      <c r="H159" s="2">
        <f>AVERAGE(H2:H158)</f>
        <v>3</v>
      </c>
      <c r="I159" s="6">
        <f>AVERAGE(I2:I158)</f>
        <v>0.99382580645161311</v>
      </c>
      <c r="J159" s="1">
        <f>SUM(J2:J158)</f>
        <v>9402</v>
      </c>
      <c r="K159" s="6"/>
    </row>
    <row r="160" spans="1:14" x14ac:dyDescent="0.15">
      <c r="B160" s="1" t="s">
        <v>12</v>
      </c>
      <c r="C160" s="5">
        <f>SQRT(SUMPRODUCT(C2:C158,C2:C158)/COUNTA(A2:A158)-C159^2)</f>
        <v>10.496961227986755</v>
      </c>
      <c r="I160" s="5">
        <f>_xlfn.STDEV.P(C2:C158)</f>
        <v>10.496961227986725</v>
      </c>
      <c r="K160" s="5"/>
    </row>
    <row r="161" spans="2:11" x14ac:dyDescent="0.15">
      <c r="B161" s="1" t="s">
        <v>13</v>
      </c>
      <c r="C161" s="7">
        <f>C160/C159</f>
        <v>0.12164966495258195</v>
      </c>
    </row>
    <row r="162" spans="2:11" x14ac:dyDescent="0.15">
      <c r="B162" s="1" t="s">
        <v>14</v>
      </c>
      <c r="C162" s="6">
        <f>COUNTIF(F2:F158,"Win")/COUNTA(F2:F158)</f>
        <v>0.49677419354838709</v>
      </c>
    </row>
    <row r="163" spans="2:11" x14ac:dyDescent="0.15">
      <c r="B163" s="1" t="s">
        <v>15</v>
      </c>
      <c r="I163" s="3">
        <f>MAX(I2:I158)</f>
        <v>1</v>
      </c>
      <c r="J163" s="1">
        <f>MAX(J2:J158)</f>
        <v>142</v>
      </c>
      <c r="K163" s="3"/>
    </row>
    <row r="164" spans="2:11" x14ac:dyDescent="0.15">
      <c r="B164" s="1" t="s">
        <v>16</v>
      </c>
      <c r="I164" s="3">
        <f>MIN(I2:I158)</f>
        <v>0.94899999999999995</v>
      </c>
      <c r="J164" s="1">
        <f>MIN(J2:J158)</f>
        <v>12</v>
      </c>
      <c r="K164" s="3"/>
    </row>
  </sheetData>
  <autoFilter ref="A1:N156" xr:uid="{6C1BF743-858C-46DA-BD99-A82ABA08C11A}">
    <filterColumn colId="2">
      <customFilters>
        <customFilter operator="greaterThanOrEqual" val="88"/>
      </customFilters>
    </filterColumn>
  </autoFilter>
  <phoneticPr fontId="1"/>
  <pageMargins left="0.51181102362204722" right="0.51181102362204722" top="0.59055118110236227" bottom="0.59055118110236227" header="0.31496062992125984" footer="0.31496062992125984"/>
  <pageSetup paperSize="9" orientation="portrait" horizontalDpi="4294967293" r:id="rId1"/>
  <headerFooter alignWithMargins="0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F4B29-EC6F-4A86-919E-7F1097338F88}">
  <dimension ref="A1:X218"/>
  <sheetViews>
    <sheetView workbookViewId="0">
      <selection activeCell="D8" sqref="D8"/>
    </sheetView>
  </sheetViews>
  <sheetFormatPr defaultColWidth="9" defaultRowHeight="11.25" x14ac:dyDescent="0.4"/>
  <cols>
    <col min="1" max="2" width="9" style="12"/>
    <col min="3" max="3" width="8.25" style="12" bestFit="1" customWidth="1"/>
    <col min="4" max="14" width="7" style="12" customWidth="1"/>
    <col min="15" max="15" width="9" style="12" bestFit="1" customWidth="1"/>
    <col min="16" max="16" width="7.25" style="12" bestFit="1" customWidth="1"/>
    <col min="17" max="17" width="4.875" style="12" customWidth="1"/>
    <col min="18" max="18" width="6" style="12" customWidth="1"/>
    <col min="19" max="19" width="6.25" style="12" customWidth="1"/>
    <col min="20" max="21" width="7" style="12" customWidth="1"/>
    <col min="22" max="22" width="7.125" style="12" bestFit="1" customWidth="1"/>
    <col min="23" max="16384" width="9" style="12"/>
  </cols>
  <sheetData>
    <row r="1" spans="1:24" x14ac:dyDescent="0.4">
      <c r="A1" s="12" t="s">
        <v>27</v>
      </c>
      <c r="B1" s="12" t="s">
        <v>28</v>
      </c>
      <c r="C1" s="12" t="s">
        <v>29</v>
      </c>
      <c r="O1" s="12" t="s">
        <v>29</v>
      </c>
      <c r="P1" s="12" t="s">
        <v>30</v>
      </c>
      <c r="Q1" s="12" t="s">
        <v>31</v>
      </c>
      <c r="R1" s="12" t="s">
        <v>33</v>
      </c>
      <c r="S1" s="12" t="s">
        <v>32</v>
      </c>
    </row>
    <row r="2" spans="1:24" x14ac:dyDescent="0.15">
      <c r="A2" s="12">
        <v>1</v>
      </c>
      <c r="B2" s="2">
        <v>45.07</v>
      </c>
      <c r="C2" s="4">
        <v>45522.297407407408</v>
      </c>
      <c r="O2" s="4">
        <v>45522.297407407408</v>
      </c>
      <c r="P2" s="2">
        <v>45.07</v>
      </c>
      <c r="Q2" s="12">
        <v>1</v>
      </c>
      <c r="R2" s="13">
        <f>MAX(P$2:P2)</f>
        <v>45.07</v>
      </c>
      <c r="S2" s="12" t="b">
        <v>1</v>
      </c>
      <c r="V2" s="1">
        <v>1448</v>
      </c>
      <c r="W2" s="4">
        <v>45474.314016203702</v>
      </c>
      <c r="X2" s="2">
        <v>89.78</v>
      </c>
    </row>
    <row r="3" spans="1:24" x14ac:dyDescent="0.15">
      <c r="A3" s="12">
        <v>2</v>
      </c>
      <c r="B3" s="2">
        <v>41.2</v>
      </c>
      <c r="C3" s="4">
        <v>45522.299039351848</v>
      </c>
      <c r="O3" s="4">
        <v>45522.299039351848</v>
      </c>
      <c r="P3" s="2">
        <v>41.2</v>
      </c>
      <c r="Q3" s="12">
        <v>2</v>
      </c>
      <c r="R3" s="13">
        <f>MAX(P$2:P3)</f>
        <v>45.07</v>
      </c>
      <c r="S3" s="12" t="str">
        <f>IF(R3&gt;R2,TRUE,"")</f>
        <v/>
      </c>
      <c r="V3" s="1">
        <v>1449</v>
      </c>
      <c r="W3" s="4">
        <v>45474.323819444442</v>
      </c>
      <c r="X3" s="2">
        <v>96.11</v>
      </c>
    </row>
    <row r="4" spans="1:24" x14ac:dyDescent="0.15">
      <c r="A4" s="12">
        <v>3</v>
      </c>
      <c r="B4" s="2">
        <v>41.99</v>
      </c>
      <c r="C4" s="4">
        <v>45522.300671296296</v>
      </c>
      <c r="O4" s="4">
        <v>45522.300671296296</v>
      </c>
      <c r="P4" s="2">
        <v>41.99</v>
      </c>
      <c r="Q4" s="12">
        <v>3</v>
      </c>
      <c r="R4" s="13">
        <f>MAX(P$2:P4)</f>
        <v>45.07</v>
      </c>
      <c r="S4" s="12" t="str">
        <f t="shared" ref="S4:S67" si="0">IF(R4&gt;R3,TRUE,"")</f>
        <v/>
      </c>
      <c r="V4" s="1">
        <v>1450</v>
      </c>
      <c r="W4" s="4">
        <v>45474.325868055559</v>
      </c>
      <c r="X4" s="2">
        <v>93.1</v>
      </c>
    </row>
    <row r="5" spans="1:24" x14ac:dyDescent="0.15">
      <c r="A5" s="12">
        <v>4</v>
      </c>
      <c r="B5" s="2">
        <v>46.48</v>
      </c>
      <c r="C5" s="4">
        <v>45522.302164351851</v>
      </c>
      <c r="O5" s="4">
        <v>45522.302164351851</v>
      </c>
      <c r="P5" s="2">
        <v>46.48</v>
      </c>
      <c r="Q5" s="12">
        <v>4</v>
      </c>
      <c r="R5" s="13">
        <f>MAX(P$2:P5)</f>
        <v>46.48</v>
      </c>
      <c r="S5" s="12" t="b">
        <f t="shared" si="0"/>
        <v>1</v>
      </c>
      <c r="V5" s="1">
        <v>1451</v>
      </c>
      <c r="W5" s="4">
        <v>45474.333518518521</v>
      </c>
      <c r="X5" s="2">
        <v>95.75</v>
      </c>
    </row>
    <row r="6" spans="1:24" x14ac:dyDescent="0.15">
      <c r="A6" s="12">
        <v>5</v>
      </c>
      <c r="B6" s="2">
        <v>47.01</v>
      </c>
      <c r="C6" s="4">
        <v>45522.305</v>
      </c>
      <c r="O6" s="4">
        <v>45522.305</v>
      </c>
      <c r="P6" s="2">
        <v>47.01</v>
      </c>
      <c r="Q6" s="12">
        <v>5</v>
      </c>
      <c r="R6" s="13">
        <f>MAX(P$2:P6)</f>
        <v>47.01</v>
      </c>
      <c r="S6" s="12" t="b">
        <f t="shared" si="0"/>
        <v>1</v>
      </c>
      <c r="V6" s="1">
        <v>1452</v>
      </c>
      <c r="W6" s="4">
        <v>45474.336643518516</v>
      </c>
      <c r="X6" s="2">
        <v>94.82</v>
      </c>
    </row>
    <row r="7" spans="1:24" x14ac:dyDescent="0.15">
      <c r="A7" s="12">
        <v>6</v>
      </c>
      <c r="B7" s="2">
        <v>54.62</v>
      </c>
      <c r="C7" s="4">
        <v>45600.38181712963</v>
      </c>
      <c r="O7" s="4">
        <v>45600.38181712963</v>
      </c>
      <c r="P7" s="2">
        <v>54.62</v>
      </c>
      <c r="Q7" s="12">
        <v>6</v>
      </c>
      <c r="R7" s="13">
        <f>MAX(P$2:P7)</f>
        <v>54.62</v>
      </c>
      <c r="S7" s="12" t="b">
        <f t="shared" si="0"/>
        <v>1</v>
      </c>
      <c r="V7" s="1">
        <v>1453</v>
      </c>
      <c r="W7" s="4">
        <v>45474.342349537037</v>
      </c>
      <c r="X7" s="2">
        <v>90.37</v>
      </c>
    </row>
    <row r="8" spans="1:24" x14ac:dyDescent="0.15">
      <c r="A8" s="12">
        <v>7</v>
      </c>
      <c r="B8" s="2">
        <v>76.52</v>
      </c>
      <c r="C8" s="4">
        <v>45600.383587962962</v>
      </c>
      <c r="O8" s="4">
        <v>45600.383587962962</v>
      </c>
      <c r="P8" s="2">
        <v>76.52</v>
      </c>
      <c r="Q8" s="12">
        <v>7</v>
      </c>
      <c r="R8" s="13">
        <f>MAX(P$2:P8)</f>
        <v>76.52</v>
      </c>
      <c r="S8" s="12" t="b">
        <f t="shared" si="0"/>
        <v>1</v>
      </c>
      <c r="V8" s="1">
        <v>1454</v>
      </c>
      <c r="W8" s="4">
        <v>45475.312002314815</v>
      </c>
      <c r="X8" s="2">
        <v>94.59</v>
      </c>
    </row>
    <row r="9" spans="1:24" x14ac:dyDescent="0.15">
      <c r="A9" s="12">
        <v>8</v>
      </c>
      <c r="B9" s="2">
        <v>68.260000000000005</v>
      </c>
      <c r="C9" s="4">
        <v>45600.384930555556</v>
      </c>
      <c r="O9" s="4">
        <v>45600.384930555556</v>
      </c>
      <c r="P9" s="2">
        <v>68.260000000000005</v>
      </c>
      <c r="Q9" s="12">
        <v>8</v>
      </c>
      <c r="R9" s="13">
        <f>MAX(P$2:P9)</f>
        <v>76.52</v>
      </c>
      <c r="S9" s="12" t="str">
        <f t="shared" si="0"/>
        <v/>
      </c>
      <c r="V9" s="1">
        <v>1455</v>
      </c>
      <c r="W9" s="4">
        <v>45475.315578703703</v>
      </c>
      <c r="X9" s="2">
        <v>88.05</v>
      </c>
    </row>
    <row r="10" spans="1:24" x14ac:dyDescent="0.15">
      <c r="A10" s="12">
        <v>9</v>
      </c>
      <c r="B10" s="2">
        <v>69.94</v>
      </c>
      <c r="C10" s="4">
        <v>45600.386342592596</v>
      </c>
      <c r="O10" s="4">
        <v>45600.386342592596</v>
      </c>
      <c r="P10" s="2">
        <v>69.94</v>
      </c>
      <c r="Q10" s="12">
        <v>9</v>
      </c>
      <c r="R10" s="13">
        <f>MAX(P$2:P10)</f>
        <v>76.52</v>
      </c>
      <c r="S10" s="12" t="str">
        <f t="shared" si="0"/>
        <v/>
      </c>
      <c r="V10" s="1">
        <v>1456</v>
      </c>
      <c r="W10" s="4">
        <v>45475.320914351854</v>
      </c>
      <c r="X10" s="2">
        <v>85.02</v>
      </c>
    </row>
    <row r="11" spans="1:24" x14ac:dyDescent="0.15">
      <c r="A11" s="12">
        <v>10</v>
      </c>
      <c r="B11" s="2">
        <v>74.56</v>
      </c>
      <c r="C11" s="4">
        <v>45600.387395833335</v>
      </c>
      <c r="O11" s="4">
        <v>45600.387395833335</v>
      </c>
      <c r="P11" s="2">
        <v>74.56</v>
      </c>
      <c r="Q11" s="12">
        <v>10</v>
      </c>
      <c r="R11" s="13">
        <f>MAX(P$2:P11)</f>
        <v>76.52</v>
      </c>
      <c r="S11" s="12" t="str">
        <f t="shared" si="0"/>
        <v/>
      </c>
      <c r="V11" s="1">
        <v>1457</v>
      </c>
      <c r="W11" s="4">
        <v>45475.331261574072</v>
      </c>
      <c r="X11" s="2">
        <v>85.12</v>
      </c>
    </row>
    <row r="12" spans="1:24" x14ac:dyDescent="0.15">
      <c r="A12" s="12">
        <v>11</v>
      </c>
      <c r="B12" s="2">
        <v>69.86</v>
      </c>
      <c r="C12" s="4">
        <v>45775.314074074071</v>
      </c>
      <c r="O12" s="4">
        <v>45775.314074074071</v>
      </c>
      <c r="P12" s="2">
        <v>69.86</v>
      </c>
      <c r="Q12" s="12">
        <v>11</v>
      </c>
      <c r="R12" s="13">
        <f>MAX(P$2:P12)</f>
        <v>76.52</v>
      </c>
      <c r="S12" s="12" t="str">
        <f t="shared" si="0"/>
        <v/>
      </c>
      <c r="V12" s="1">
        <v>1458</v>
      </c>
      <c r="W12" s="4">
        <v>45475.334155092591</v>
      </c>
      <c r="X12" s="2">
        <v>87.89</v>
      </c>
    </row>
    <row r="13" spans="1:24" x14ac:dyDescent="0.15">
      <c r="A13" s="12">
        <v>12</v>
      </c>
      <c r="B13" s="2">
        <v>72.92</v>
      </c>
      <c r="C13" s="4">
        <v>45775.315266203703</v>
      </c>
      <c r="O13" s="4">
        <v>45775.315266203703</v>
      </c>
      <c r="P13" s="2">
        <v>72.92</v>
      </c>
      <c r="Q13" s="12">
        <v>12</v>
      </c>
      <c r="R13" s="13">
        <f>MAX(P$2:P13)</f>
        <v>76.52</v>
      </c>
      <c r="S13" s="12" t="str">
        <f t="shared" si="0"/>
        <v/>
      </c>
      <c r="V13" s="1">
        <v>1459</v>
      </c>
      <c r="W13" s="4">
        <v>45475.33934027778</v>
      </c>
      <c r="X13" s="2">
        <v>98.42</v>
      </c>
    </row>
    <row r="14" spans="1:24" x14ac:dyDescent="0.15">
      <c r="A14" s="12">
        <v>13</v>
      </c>
      <c r="B14" s="2">
        <v>78.430000000000007</v>
      </c>
      <c r="C14" s="4">
        <v>45775.317291666666</v>
      </c>
      <c r="O14" s="4">
        <v>45775.317291666666</v>
      </c>
      <c r="P14" s="2">
        <v>78.430000000000007</v>
      </c>
      <c r="Q14" s="12">
        <v>13</v>
      </c>
      <c r="R14" s="13">
        <f>MAX(P$2:P14)</f>
        <v>78.430000000000007</v>
      </c>
      <c r="S14" s="12" t="b">
        <f t="shared" si="0"/>
        <v>1</v>
      </c>
      <c r="V14" s="1">
        <v>1460</v>
      </c>
      <c r="W14" s="4">
        <v>45475.345416666663</v>
      </c>
      <c r="X14" s="2">
        <v>89.65</v>
      </c>
    </row>
    <row r="15" spans="1:24" x14ac:dyDescent="0.15">
      <c r="A15" s="12">
        <v>14</v>
      </c>
      <c r="B15" s="2">
        <v>73.569999999999993</v>
      </c>
      <c r="C15" s="4">
        <v>45775.318819444445</v>
      </c>
      <c r="O15" s="4">
        <v>45775.318819444445</v>
      </c>
      <c r="P15" s="2">
        <v>73.569999999999993</v>
      </c>
      <c r="Q15" s="12">
        <v>14</v>
      </c>
      <c r="R15" s="13">
        <f>MAX(P$2:P15)</f>
        <v>78.430000000000007</v>
      </c>
      <c r="S15" s="12" t="str">
        <f t="shared" si="0"/>
        <v/>
      </c>
      <c r="V15" s="1">
        <v>1461</v>
      </c>
      <c r="W15" s="4">
        <v>45475.348981481482</v>
      </c>
      <c r="X15" s="2">
        <v>99.88</v>
      </c>
    </row>
    <row r="16" spans="1:24" x14ac:dyDescent="0.15">
      <c r="A16" s="12">
        <v>15</v>
      </c>
      <c r="B16" s="2">
        <v>72.459999999999994</v>
      </c>
      <c r="C16" s="4">
        <v>45775.319976851853</v>
      </c>
      <c r="O16" s="4">
        <v>45775.319976851853</v>
      </c>
      <c r="P16" s="2">
        <v>72.459999999999994</v>
      </c>
      <c r="Q16" s="12">
        <v>15</v>
      </c>
      <c r="R16" s="13">
        <f>MAX(P$2:P16)</f>
        <v>78.430000000000007</v>
      </c>
      <c r="S16" s="12" t="str">
        <f t="shared" si="0"/>
        <v/>
      </c>
      <c r="V16" s="1">
        <v>1462</v>
      </c>
      <c r="W16" s="4">
        <v>45476.323969907404</v>
      </c>
      <c r="X16" s="2">
        <v>91.28</v>
      </c>
    </row>
    <row r="17" spans="1:24" x14ac:dyDescent="0.15">
      <c r="A17" s="12">
        <v>16</v>
      </c>
      <c r="B17" s="2">
        <v>77.63</v>
      </c>
      <c r="C17" s="4">
        <v>45775.321030092593</v>
      </c>
      <c r="O17" s="4">
        <v>45775.321030092593</v>
      </c>
      <c r="P17" s="2">
        <v>77.63</v>
      </c>
      <c r="Q17" s="12">
        <v>16</v>
      </c>
      <c r="R17" s="13">
        <f>MAX(P$2:P17)</f>
        <v>78.430000000000007</v>
      </c>
      <c r="S17" s="12" t="str">
        <f t="shared" si="0"/>
        <v/>
      </c>
      <c r="V17" s="1">
        <v>1463</v>
      </c>
      <c r="W17" s="4">
        <v>45476.328796296293</v>
      </c>
      <c r="X17" s="2">
        <v>90.96</v>
      </c>
    </row>
    <row r="18" spans="1:24" x14ac:dyDescent="0.15">
      <c r="A18" s="12">
        <v>17</v>
      </c>
      <c r="B18" s="2">
        <v>83</v>
      </c>
      <c r="C18" s="4">
        <v>45775.323761574073</v>
      </c>
      <c r="O18" s="4">
        <v>45775.323761574073</v>
      </c>
      <c r="P18" s="2">
        <v>83</v>
      </c>
      <c r="Q18" s="12">
        <v>17</v>
      </c>
      <c r="R18" s="13">
        <f>MAX(P$2:P18)</f>
        <v>83</v>
      </c>
      <c r="S18" s="12" t="b">
        <f t="shared" si="0"/>
        <v>1</v>
      </c>
      <c r="V18" s="1">
        <v>1464</v>
      </c>
      <c r="W18" s="4">
        <v>45476.332696759258</v>
      </c>
      <c r="X18" s="2">
        <v>93.42</v>
      </c>
    </row>
    <row r="19" spans="1:24" x14ac:dyDescent="0.15">
      <c r="A19" s="12">
        <v>18</v>
      </c>
      <c r="B19" s="2">
        <v>71.569999999999993</v>
      </c>
      <c r="C19" s="4">
        <v>45776.205543981479</v>
      </c>
      <c r="O19" s="4">
        <v>45776.205543981479</v>
      </c>
      <c r="P19" s="2">
        <v>71.569999999999993</v>
      </c>
      <c r="Q19" s="12">
        <v>18</v>
      </c>
      <c r="R19" s="13">
        <f>MAX(P$2:P19)</f>
        <v>83</v>
      </c>
      <c r="S19" s="12" t="str">
        <f t="shared" si="0"/>
        <v/>
      </c>
      <c r="V19" s="1">
        <v>1465</v>
      </c>
      <c r="W19" s="4">
        <v>45476.340138888889</v>
      </c>
      <c r="X19" s="2">
        <v>94.4</v>
      </c>
    </row>
    <row r="20" spans="1:24" x14ac:dyDescent="0.15">
      <c r="A20" s="12">
        <v>19</v>
      </c>
      <c r="B20" s="2">
        <v>80.12</v>
      </c>
      <c r="C20" s="4">
        <v>45776.208460648151</v>
      </c>
      <c r="O20" s="4">
        <v>45776.208460648151</v>
      </c>
      <c r="P20" s="2">
        <v>80.12</v>
      </c>
      <c r="Q20" s="12">
        <v>19</v>
      </c>
      <c r="R20" s="13">
        <f>MAX(P$2:P20)</f>
        <v>83</v>
      </c>
      <c r="S20" s="12" t="str">
        <f t="shared" si="0"/>
        <v/>
      </c>
      <c r="V20" s="1">
        <v>1466</v>
      </c>
      <c r="W20" s="4">
        <v>45477.321805555555</v>
      </c>
      <c r="X20" s="2">
        <v>91.72</v>
      </c>
    </row>
    <row r="21" spans="1:24" x14ac:dyDescent="0.15">
      <c r="A21" s="12">
        <v>20</v>
      </c>
      <c r="B21" s="2">
        <v>81.34</v>
      </c>
      <c r="C21" s="4">
        <v>45776.210451388892</v>
      </c>
      <c r="O21" s="4">
        <v>45776.210451388892</v>
      </c>
      <c r="P21" s="2">
        <v>81.34</v>
      </c>
      <c r="Q21" s="12">
        <v>20</v>
      </c>
      <c r="R21" s="13">
        <f>MAX(P$2:P21)</f>
        <v>83</v>
      </c>
      <c r="S21" s="12" t="str">
        <f t="shared" si="0"/>
        <v/>
      </c>
      <c r="V21" s="1">
        <v>1467</v>
      </c>
      <c r="W21" s="4">
        <v>45477.326516203706</v>
      </c>
      <c r="X21" s="2">
        <v>91.64</v>
      </c>
    </row>
    <row r="22" spans="1:24" x14ac:dyDescent="0.15">
      <c r="A22" s="12">
        <v>21</v>
      </c>
      <c r="B22" s="2">
        <v>74.8</v>
      </c>
      <c r="C22" s="4">
        <v>45776.21297453704</v>
      </c>
      <c r="O22" s="4">
        <v>45776.21297453704</v>
      </c>
      <c r="P22" s="2">
        <v>74.8</v>
      </c>
      <c r="Q22" s="12">
        <v>21</v>
      </c>
      <c r="R22" s="13">
        <f>MAX(P$2:P22)</f>
        <v>83</v>
      </c>
      <c r="S22" s="12" t="str">
        <f t="shared" si="0"/>
        <v/>
      </c>
      <c r="V22" s="1">
        <v>1468</v>
      </c>
      <c r="W22" s="4">
        <v>45477.352175925924</v>
      </c>
      <c r="X22" s="2">
        <v>94.96</v>
      </c>
    </row>
    <row r="23" spans="1:24" x14ac:dyDescent="0.15">
      <c r="A23" s="12">
        <v>22</v>
      </c>
      <c r="B23" s="2">
        <v>77.099999999999994</v>
      </c>
      <c r="C23" s="4">
        <v>45776.21601851852</v>
      </c>
      <c r="O23" s="4">
        <v>45776.21601851852</v>
      </c>
      <c r="P23" s="2">
        <v>77.099999999999994</v>
      </c>
      <c r="Q23" s="12">
        <v>22</v>
      </c>
      <c r="R23" s="13">
        <f>MAX(P$2:P23)</f>
        <v>83</v>
      </c>
      <c r="S23" s="12" t="str">
        <f t="shared" si="0"/>
        <v/>
      </c>
      <c r="V23" s="1">
        <v>1469</v>
      </c>
      <c r="W23" s="4">
        <v>45477.354212962964</v>
      </c>
      <c r="X23" s="2">
        <v>86.95</v>
      </c>
    </row>
    <row r="24" spans="1:24" x14ac:dyDescent="0.15">
      <c r="A24" s="12">
        <v>23</v>
      </c>
      <c r="B24" s="2">
        <v>77.33</v>
      </c>
      <c r="C24" s="4">
        <v>45776.217418981483</v>
      </c>
      <c r="O24" s="4">
        <v>45776.217418981483</v>
      </c>
      <c r="P24" s="2">
        <v>77.33</v>
      </c>
      <c r="Q24" s="12">
        <v>23</v>
      </c>
      <c r="R24" s="13">
        <f>MAX(P$2:P24)</f>
        <v>83</v>
      </c>
      <c r="S24" s="12" t="str">
        <f t="shared" si="0"/>
        <v/>
      </c>
      <c r="V24" s="1">
        <v>1470</v>
      </c>
      <c r="W24" s="4">
        <v>45478.324328703704</v>
      </c>
      <c r="X24" s="2">
        <v>90.11</v>
      </c>
    </row>
    <row r="25" spans="1:24" x14ac:dyDescent="0.15">
      <c r="A25" s="12">
        <v>24</v>
      </c>
      <c r="B25" s="2">
        <v>83.44</v>
      </c>
      <c r="C25" s="4">
        <v>45776.219756944447</v>
      </c>
      <c r="O25" s="4">
        <v>45776.219756944447</v>
      </c>
      <c r="P25" s="2">
        <v>83.44</v>
      </c>
      <c r="Q25" s="12">
        <v>24</v>
      </c>
      <c r="R25" s="13">
        <f>MAX(P$2:P25)</f>
        <v>83.44</v>
      </c>
      <c r="S25" s="12" t="b">
        <f t="shared" si="0"/>
        <v>1</v>
      </c>
      <c r="V25" s="1">
        <v>1471</v>
      </c>
      <c r="W25" s="4">
        <v>45478.326874999999</v>
      </c>
      <c r="X25" s="2">
        <v>84.33</v>
      </c>
    </row>
    <row r="26" spans="1:24" x14ac:dyDescent="0.15">
      <c r="A26" s="12">
        <v>25</v>
      </c>
      <c r="B26" s="2">
        <v>83.67</v>
      </c>
      <c r="C26" s="4">
        <v>45776.22148148148</v>
      </c>
      <c r="O26" s="4">
        <v>45776.22148148148</v>
      </c>
      <c r="P26" s="2">
        <v>83.67</v>
      </c>
      <c r="Q26" s="12">
        <v>25</v>
      </c>
      <c r="R26" s="13">
        <f>MAX(P$2:P26)</f>
        <v>83.67</v>
      </c>
      <c r="S26" s="12" t="b">
        <f t="shared" si="0"/>
        <v>1</v>
      </c>
      <c r="V26" s="1">
        <v>1472</v>
      </c>
      <c r="W26" s="4">
        <v>45478.330046296294</v>
      </c>
      <c r="X26" s="2">
        <v>90.71</v>
      </c>
    </row>
    <row r="27" spans="1:24" x14ac:dyDescent="0.15">
      <c r="A27" s="12">
        <v>26</v>
      </c>
      <c r="B27" s="2">
        <v>80.16</v>
      </c>
      <c r="C27" s="4">
        <v>45776.304409722223</v>
      </c>
      <c r="O27" s="4">
        <v>45776.304409722223</v>
      </c>
      <c r="P27" s="2">
        <v>80.16</v>
      </c>
      <c r="Q27" s="12">
        <v>26</v>
      </c>
      <c r="R27" s="13">
        <f>MAX(P$2:P27)</f>
        <v>83.67</v>
      </c>
      <c r="S27" s="12" t="str">
        <f t="shared" si="0"/>
        <v/>
      </c>
      <c r="V27" s="1">
        <v>1473</v>
      </c>
      <c r="W27" s="4">
        <v>45478.331250000003</v>
      </c>
      <c r="X27" s="2">
        <v>89.77</v>
      </c>
    </row>
    <row r="28" spans="1:24" x14ac:dyDescent="0.15">
      <c r="A28" s="12">
        <v>27</v>
      </c>
      <c r="B28" s="2">
        <v>84.99</v>
      </c>
      <c r="C28" s="4">
        <v>45776.305439814816</v>
      </c>
      <c r="O28" s="4">
        <v>45776.305439814816</v>
      </c>
      <c r="P28" s="2">
        <v>84.99</v>
      </c>
      <c r="Q28" s="12">
        <v>27</v>
      </c>
      <c r="R28" s="13">
        <f>MAX(P$2:P28)</f>
        <v>84.99</v>
      </c>
      <c r="S28" s="12" t="b">
        <f t="shared" si="0"/>
        <v>1</v>
      </c>
      <c r="V28" s="1">
        <v>1474</v>
      </c>
      <c r="W28" s="4">
        <v>45478.346921296295</v>
      </c>
      <c r="X28" s="2">
        <v>91.32</v>
      </c>
    </row>
    <row r="29" spans="1:24" x14ac:dyDescent="0.15">
      <c r="A29" s="12">
        <v>28</v>
      </c>
      <c r="B29" s="2">
        <v>80.650000000000006</v>
      </c>
      <c r="C29" s="4">
        <v>45776.308217592596</v>
      </c>
      <c r="O29" s="4">
        <v>45776.308217592596</v>
      </c>
      <c r="P29" s="2">
        <v>80.650000000000006</v>
      </c>
      <c r="Q29" s="12">
        <v>28</v>
      </c>
      <c r="R29" s="13">
        <f>MAX(P$2:P29)</f>
        <v>84.99</v>
      </c>
      <c r="S29" s="12" t="str">
        <f t="shared" si="0"/>
        <v/>
      </c>
      <c r="V29" s="1">
        <v>1475</v>
      </c>
      <c r="W29" s="4">
        <v>45479.187372685185</v>
      </c>
      <c r="X29" s="2">
        <v>94.25</v>
      </c>
    </row>
    <row r="30" spans="1:24" x14ac:dyDescent="0.15">
      <c r="A30" s="12">
        <v>29</v>
      </c>
      <c r="B30" s="2">
        <v>82.73</v>
      </c>
      <c r="C30" s="4">
        <v>45776.311215277776</v>
      </c>
      <c r="O30" s="4">
        <v>45776.311215277776</v>
      </c>
      <c r="P30" s="2">
        <v>82.73</v>
      </c>
      <c r="Q30" s="12">
        <v>29</v>
      </c>
      <c r="R30" s="13">
        <f>MAX(P$2:P30)</f>
        <v>84.99</v>
      </c>
      <c r="S30" s="12" t="str">
        <f t="shared" si="0"/>
        <v/>
      </c>
      <c r="V30" s="1">
        <v>1476</v>
      </c>
      <c r="W30" s="4">
        <v>45479.263773148145</v>
      </c>
      <c r="X30" s="2">
        <v>88.97</v>
      </c>
    </row>
    <row r="31" spans="1:24" x14ac:dyDescent="0.15">
      <c r="A31" s="12">
        <v>30</v>
      </c>
      <c r="B31" s="2">
        <v>84.3</v>
      </c>
      <c r="C31" s="4">
        <v>45776.313090277778</v>
      </c>
      <c r="O31" s="4">
        <v>45776.313090277778</v>
      </c>
      <c r="P31" s="2">
        <v>84.3</v>
      </c>
      <c r="Q31" s="12">
        <v>30</v>
      </c>
      <c r="R31" s="13">
        <f>MAX(P$2:P31)</f>
        <v>84.99</v>
      </c>
      <c r="S31" s="12" t="str">
        <f t="shared" si="0"/>
        <v/>
      </c>
      <c r="V31" s="1">
        <v>1477</v>
      </c>
      <c r="W31" s="4">
        <v>45479.266481481478</v>
      </c>
      <c r="X31" s="2">
        <v>95.19</v>
      </c>
    </row>
    <row r="32" spans="1:24" x14ac:dyDescent="0.15">
      <c r="A32" s="12">
        <v>31</v>
      </c>
      <c r="B32" s="2">
        <v>88.56</v>
      </c>
      <c r="C32" s="4">
        <v>45776.314583333333</v>
      </c>
      <c r="O32" s="4">
        <v>45776.314583333333</v>
      </c>
      <c r="P32" s="2">
        <v>88.56</v>
      </c>
      <c r="Q32" s="12">
        <v>31</v>
      </c>
      <c r="R32" s="13">
        <f>MAX(P$2:P32)</f>
        <v>88.56</v>
      </c>
      <c r="S32" s="12" t="b">
        <f t="shared" si="0"/>
        <v>1</v>
      </c>
      <c r="V32" s="1">
        <v>1478</v>
      </c>
      <c r="W32" s="4">
        <v>45479.272152777776</v>
      </c>
      <c r="X32" s="2">
        <v>84.26</v>
      </c>
    </row>
    <row r="33" spans="1:24" x14ac:dyDescent="0.15">
      <c r="A33" s="12">
        <v>32</v>
      </c>
      <c r="B33" s="2">
        <v>85.57</v>
      </c>
      <c r="C33" s="4">
        <v>45777.187557870369</v>
      </c>
      <c r="O33" s="4">
        <v>45777.187557870369</v>
      </c>
      <c r="P33" s="2">
        <v>85.57</v>
      </c>
      <c r="Q33" s="12">
        <v>32</v>
      </c>
      <c r="R33" s="13">
        <f>MAX(P$2:P33)</f>
        <v>88.56</v>
      </c>
      <c r="S33" s="12" t="str">
        <f t="shared" si="0"/>
        <v/>
      </c>
      <c r="V33" s="1">
        <v>1479</v>
      </c>
      <c r="W33" s="4">
        <v>45479.274675925924</v>
      </c>
      <c r="X33" s="2">
        <v>89.59</v>
      </c>
    </row>
    <row r="34" spans="1:24" x14ac:dyDescent="0.15">
      <c r="A34" s="12">
        <v>33</v>
      </c>
      <c r="B34" s="2">
        <v>87.44</v>
      </c>
      <c r="C34" s="4">
        <v>45777.191006944442</v>
      </c>
      <c r="O34" s="4">
        <v>45777.191006944442</v>
      </c>
      <c r="P34" s="2">
        <v>87.44</v>
      </c>
      <c r="Q34" s="12">
        <v>33</v>
      </c>
      <c r="R34" s="13">
        <f>MAX(P$2:P34)</f>
        <v>88.56</v>
      </c>
      <c r="S34" s="12" t="str">
        <f t="shared" si="0"/>
        <v/>
      </c>
      <c r="V34" s="1">
        <v>1480</v>
      </c>
      <c r="W34" s="4">
        <v>45479.280092592591</v>
      </c>
      <c r="X34" s="2">
        <v>95.18</v>
      </c>
    </row>
    <row r="35" spans="1:24" x14ac:dyDescent="0.15">
      <c r="A35" s="12">
        <v>34</v>
      </c>
      <c r="B35" s="2">
        <v>86.06</v>
      </c>
      <c r="C35" s="4">
        <v>45777.192303240743</v>
      </c>
      <c r="O35" s="4">
        <v>45777.192303240743</v>
      </c>
      <c r="P35" s="2">
        <v>86.06</v>
      </c>
      <c r="Q35" s="12">
        <v>34</v>
      </c>
      <c r="R35" s="13">
        <f>MAX(P$2:P35)</f>
        <v>88.56</v>
      </c>
      <c r="S35" s="12" t="str">
        <f t="shared" si="0"/>
        <v/>
      </c>
      <c r="V35" s="1">
        <v>1481</v>
      </c>
      <c r="W35" s="4">
        <v>45479.284456018519</v>
      </c>
      <c r="X35" s="2">
        <v>84.4</v>
      </c>
    </row>
    <row r="36" spans="1:24" x14ac:dyDescent="0.15">
      <c r="A36" s="12">
        <v>35</v>
      </c>
      <c r="B36" s="2">
        <v>89.96</v>
      </c>
      <c r="C36" s="4">
        <v>45777.193182870367</v>
      </c>
      <c r="O36" s="4">
        <v>45777.193182870367</v>
      </c>
      <c r="P36" s="2">
        <v>89.96</v>
      </c>
      <c r="Q36" s="12">
        <v>35</v>
      </c>
      <c r="R36" s="13">
        <f>MAX(P$2:P36)</f>
        <v>89.96</v>
      </c>
      <c r="S36" s="12" t="b">
        <f t="shared" si="0"/>
        <v>1</v>
      </c>
      <c r="V36" s="1">
        <v>1482</v>
      </c>
      <c r="W36" s="4">
        <v>45480.203726851854</v>
      </c>
      <c r="X36" s="2">
        <v>97.35</v>
      </c>
    </row>
    <row r="37" spans="1:24" x14ac:dyDescent="0.15">
      <c r="A37" s="12">
        <v>36</v>
      </c>
      <c r="B37" s="2">
        <v>73.64</v>
      </c>
      <c r="C37" s="4">
        <v>45777.198067129626</v>
      </c>
      <c r="O37" s="4">
        <v>45777.198067129626</v>
      </c>
      <c r="P37" s="2">
        <v>73.64</v>
      </c>
      <c r="Q37" s="12">
        <v>36</v>
      </c>
      <c r="R37" s="13">
        <f>MAX(P$2:P37)</f>
        <v>89.96</v>
      </c>
      <c r="S37" s="12" t="str">
        <f t="shared" si="0"/>
        <v/>
      </c>
      <c r="V37" s="1">
        <v>1483</v>
      </c>
      <c r="W37" s="4">
        <v>45480.20590277778</v>
      </c>
      <c r="X37" s="2">
        <v>94.64</v>
      </c>
    </row>
    <row r="38" spans="1:24" x14ac:dyDescent="0.15">
      <c r="A38" s="12">
        <v>37</v>
      </c>
      <c r="B38" s="2">
        <v>87.06</v>
      </c>
      <c r="C38" s="4">
        <v>45777.199953703705</v>
      </c>
      <c r="O38" s="4">
        <v>45777.199953703705</v>
      </c>
      <c r="P38" s="2">
        <v>87.06</v>
      </c>
      <c r="Q38" s="12">
        <v>37</v>
      </c>
      <c r="R38" s="13">
        <f>MAX(P$2:P38)</f>
        <v>89.96</v>
      </c>
      <c r="S38" s="12" t="str">
        <f t="shared" si="0"/>
        <v/>
      </c>
      <c r="V38" s="1">
        <v>1484</v>
      </c>
      <c r="W38" s="4">
        <v>45480.20815972222</v>
      </c>
      <c r="X38" s="2">
        <v>89.77</v>
      </c>
    </row>
    <row r="39" spans="1:24" x14ac:dyDescent="0.15">
      <c r="A39" s="12">
        <v>38</v>
      </c>
      <c r="B39" s="2">
        <v>91.34</v>
      </c>
      <c r="C39" s="4">
        <v>45777.203055555554</v>
      </c>
      <c r="O39" s="4">
        <v>45777.203055555554</v>
      </c>
      <c r="P39" s="2">
        <v>91.34</v>
      </c>
      <c r="Q39" s="12">
        <v>38</v>
      </c>
      <c r="R39" s="13">
        <f>MAX(P$2:P39)</f>
        <v>91.34</v>
      </c>
      <c r="S39" s="12" t="b">
        <f t="shared" si="0"/>
        <v>1</v>
      </c>
      <c r="V39" s="1">
        <v>1485</v>
      </c>
      <c r="W39" s="4">
        <v>45480.211180555554</v>
      </c>
      <c r="X39" s="2">
        <v>90.1</v>
      </c>
    </row>
    <row r="40" spans="1:24" x14ac:dyDescent="0.15">
      <c r="A40" s="12">
        <v>39</v>
      </c>
      <c r="B40" s="2">
        <v>84.16</v>
      </c>
      <c r="C40" s="4">
        <v>45777.29047453704</v>
      </c>
      <c r="O40" s="4">
        <v>45777.29047453704</v>
      </c>
      <c r="P40" s="2">
        <v>84.16</v>
      </c>
      <c r="Q40" s="12">
        <v>39</v>
      </c>
      <c r="R40" s="13">
        <f>MAX(P$2:P40)</f>
        <v>91.34</v>
      </c>
      <c r="S40" s="12" t="str">
        <f t="shared" si="0"/>
        <v/>
      </c>
      <c r="V40" s="1">
        <v>1486</v>
      </c>
      <c r="W40" s="4">
        <v>45480.275601851848</v>
      </c>
      <c r="X40" s="2">
        <v>91.02</v>
      </c>
    </row>
    <row r="41" spans="1:24" x14ac:dyDescent="0.15">
      <c r="A41" s="12">
        <v>40</v>
      </c>
      <c r="B41" s="2">
        <v>84.02</v>
      </c>
      <c r="C41" s="4">
        <v>45777.29179398148</v>
      </c>
      <c r="O41" s="4">
        <v>45777.29179398148</v>
      </c>
      <c r="P41" s="2">
        <v>84.02</v>
      </c>
      <c r="Q41" s="12">
        <v>40</v>
      </c>
      <c r="R41" s="13">
        <f>MAX(P$2:P41)</f>
        <v>91.34</v>
      </c>
      <c r="S41" s="12" t="str">
        <f t="shared" si="0"/>
        <v/>
      </c>
      <c r="V41" s="1">
        <v>1487</v>
      </c>
      <c r="W41" s="4">
        <v>45480.278356481482</v>
      </c>
      <c r="X41" s="2">
        <v>88.05</v>
      </c>
    </row>
    <row r="42" spans="1:24" x14ac:dyDescent="0.15">
      <c r="A42" s="12">
        <v>41</v>
      </c>
      <c r="B42" s="2">
        <v>82.01</v>
      </c>
      <c r="C42" s="4">
        <v>45777.292997685188</v>
      </c>
      <c r="O42" s="4">
        <v>45777.292997685188</v>
      </c>
      <c r="P42" s="2">
        <v>82.01</v>
      </c>
      <c r="Q42" s="12">
        <v>41</v>
      </c>
      <c r="R42" s="13">
        <f>MAX(P$2:P42)</f>
        <v>91.34</v>
      </c>
      <c r="S42" s="12" t="str">
        <f t="shared" si="0"/>
        <v/>
      </c>
      <c r="V42" s="1">
        <v>1488</v>
      </c>
      <c r="W42" s="4">
        <v>45480.279409722221</v>
      </c>
      <c r="X42" s="2">
        <v>101.77</v>
      </c>
    </row>
    <row r="43" spans="1:24" x14ac:dyDescent="0.15">
      <c r="A43" s="12">
        <v>42</v>
      </c>
      <c r="B43" s="2">
        <v>87.52</v>
      </c>
      <c r="C43" s="4">
        <v>45777.295798611114</v>
      </c>
      <c r="O43" s="4">
        <v>45777.295798611114</v>
      </c>
      <c r="P43" s="2">
        <v>87.52</v>
      </c>
      <c r="Q43" s="12">
        <v>42</v>
      </c>
      <c r="R43" s="13">
        <f>MAX(P$2:P43)</f>
        <v>91.34</v>
      </c>
      <c r="S43" s="12" t="str">
        <f t="shared" si="0"/>
        <v/>
      </c>
      <c r="V43" s="1"/>
      <c r="W43" s="4"/>
      <c r="X43" s="2"/>
    </row>
    <row r="44" spans="1:24" x14ac:dyDescent="0.15">
      <c r="A44" s="12">
        <v>43</v>
      </c>
      <c r="B44" s="2">
        <v>83.26</v>
      </c>
      <c r="C44" s="4">
        <v>45777.297858796293</v>
      </c>
      <c r="O44" s="4">
        <v>45777.297858796293</v>
      </c>
      <c r="P44" s="2">
        <v>83.26</v>
      </c>
      <c r="Q44" s="12">
        <v>43</v>
      </c>
      <c r="R44" s="13">
        <f>MAX(P$2:P44)</f>
        <v>91.34</v>
      </c>
      <c r="S44" s="12" t="str">
        <f t="shared" si="0"/>
        <v/>
      </c>
      <c r="V44" s="1"/>
      <c r="W44" s="4"/>
      <c r="X44" s="2"/>
    </row>
    <row r="45" spans="1:24" x14ac:dyDescent="0.15">
      <c r="A45" s="12">
        <v>44</v>
      </c>
      <c r="B45" s="2">
        <v>90.49</v>
      </c>
      <c r="C45" s="4">
        <v>45777.300474537034</v>
      </c>
      <c r="O45" s="4">
        <v>45777.300474537034</v>
      </c>
      <c r="P45" s="2">
        <v>90.49</v>
      </c>
      <c r="Q45" s="12">
        <v>44</v>
      </c>
      <c r="R45" s="13">
        <f>MAX(P$2:P45)</f>
        <v>91.34</v>
      </c>
      <c r="S45" s="12" t="str">
        <f t="shared" si="0"/>
        <v/>
      </c>
      <c r="V45" s="1"/>
      <c r="W45" s="4"/>
      <c r="X45" s="2"/>
    </row>
    <row r="46" spans="1:24" x14ac:dyDescent="0.15">
      <c r="A46" s="12">
        <v>45</v>
      </c>
      <c r="B46" s="2">
        <v>87.39</v>
      </c>
      <c r="C46" s="4">
        <v>45777.301932870374</v>
      </c>
      <c r="O46" s="4">
        <v>45777.301932870374</v>
      </c>
      <c r="P46" s="2">
        <v>87.39</v>
      </c>
      <c r="Q46" s="12">
        <v>45</v>
      </c>
      <c r="R46" s="13">
        <f>MAX(P$2:P46)</f>
        <v>91.34</v>
      </c>
      <c r="S46" s="12" t="str">
        <f t="shared" si="0"/>
        <v/>
      </c>
      <c r="V46" s="1"/>
      <c r="W46" s="4"/>
      <c r="X46" s="2"/>
    </row>
    <row r="47" spans="1:24" x14ac:dyDescent="0.15">
      <c r="A47" s="12">
        <v>46</v>
      </c>
      <c r="B47" s="2">
        <v>86.48</v>
      </c>
      <c r="C47" s="4">
        <v>45777.304166666669</v>
      </c>
      <c r="O47" s="4">
        <v>45777.304166666669</v>
      </c>
      <c r="P47" s="2">
        <v>86.48</v>
      </c>
      <c r="Q47" s="12">
        <v>46</v>
      </c>
      <c r="R47" s="13">
        <f>MAX(P$2:P47)</f>
        <v>91.34</v>
      </c>
      <c r="S47" s="12" t="str">
        <f t="shared" si="0"/>
        <v/>
      </c>
      <c r="V47" s="1"/>
      <c r="W47" s="4"/>
      <c r="X47" s="2"/>
    </row>
    <row r="48" spans="1:24" x14ac:dyDescent="0.15">
      <c r="A48" s="12">
        <v>47</v>
      </c>
      <c r="B48" s="2">
        <v>95.82</v>
      </c>
      <c r="C48" s="4">
        <v>45777.305497685185</v>
      </c>
      <c r="O48" s="4">
        <v>45777.305497685185</v>
      </c>
      <c r="P48" s="2">
        <v>95.82</v>
      </c>
      <c r="Q48" s="12">
        <v>47</v>
      </c>
      <c r="R48" s="13">
        <f>MAX(P$2:P48)</f>
        <v>95.82</v>
      </c>
      <c r="S48" s="12" t="b">
        <f t="shared" si="0"/>
        <v>1</v>
      </c>
      <c r="V48" s="1"/>
      <c r="W48" s="4"/>
      <c r="X48" s="2"/>
    </row>
    <row r="49" spans="1:24" x14ac:dyDescent="0.15">
      <c r="A49" s="12">
        <v>48</v>
      </c>
      <c r="B49" s="2">
        <v>84.97</v>
      </c>
      <c r="C49" s="4">
        <v>45778.203460648147</v>
      </c>
      <c r="O49" s="4">
        <v>45778.203460648147</v>
      </c>
      <c r="P49" s="2">
        <v>84.97</v>
      </c>
      <c r="Q49" s="12">
        <v>48</v>
      </c>
      <c r="R49" s="13">
        <f>MAX(P$2:P49)</f>
        <v>95.82</v>
      </c>
      <c r="S49" s="12" t="str">
        <f t="shared" si="0"/>
        <v/>
      </c>
      <c r="V49" s="1"/>
      <c r="W49" s="4"/>
      <c r="X49" s="2"/>
    </row>
    <row r="50" spans="1:24" x14ac:dyDescent="0.15">
      <c r="A50" s="12">
        <v>49</v>
      </c>
      <c r="B50" s="2">
        <v>86.35</v>
      </c>
      <c r="C50" s="4">
        <v>45778.205393518518</v>
      </c>
      <c r="O50" s="4">
        <v>45778.205393518518</v>
      </c>
      <c r="P50" s="2">
        <v>86.35</v>
      </c>
      <c r="Q50" s="12">
        <v>49</v>
      </c>
      <c r="R50" s="13">
        <f>MAX(P$2:P50)</f>
        <v>95.82</v>
      </c>
      <c r="S50" s="12" t="str">
        <f t="shared" si="0"/>
        <v/>
      </c>
      <c r="V50" s="1"/>
      <c r="W50" s="4"/>
      <c r="X50" s="2"/>
    </row>
    <row r="51" spans="1:24" x14ac:dyDescent="0.15">
      <c r="A51" s="12">
        <v>50</v>
      </c>
      <c r="B51" s="2">
        <v>79.44</v>
      </c>
      <c r="C51" s="4">
        <v>45778.206793981481</v>
      </c>
      <c r="O51" s="4">
        <v>45778.206793981481</v>
      </c>
      <c r="P51" s="2">
        <v>79.44</v>
      </c>
      <c r="Q51" s="12">
        <v>50</v>
      </c>
      <c r="R51" s="13">
        <f>MAX(P$2:P51)</f>
        <v>95.82</v>
      </c>
      <c r="S51" s="12" t="str">
        <f t="shared" si="0"/>
        <v/>
      </c>
      <c r="V51" s="1"/>
      <c r="W51" s="4"/>
      <c r="X51" s="2"/>
    </row>
    <row r="52" spans="1:24" x14ac:dyDescent="0.15">
      <c r="A52" s="12">
        <v>51</v>
      </c>
      <c r="B52" s="2">
        <v>92.82</v>
      </c>
      <c r="C52" s="4">
        <v>45778.210486111115</v>
      </c>
      <c r="O52" s="4">
        <v>45778.210486111115</v>
      </c>
      <c r="P52" s="2">
        <v>92.82</v>
      </c>
      <c r="Q52" s="12">
        <v>51</v>
      </c>
      <c r="R52" s="13">
        <f>MAX(P$2:P52)</f>
        <v>95.82</v>
      </c>
      <c r="S52" s="12" t="str">
        <f t="shared" si="0"/>
        <v/>
      </c>
      <c r="V52" s="1"/>
      <c r="W52" s="4"/>
      <c r="X52" s="2"/>
    </row>
    <row r="53" spans="1:24" x14ac:dyDescent="0.15">
      <c r="A53" s="12">
        <v>52</v>
      </c>
      <c r="B53" s="2">
        <v>85.61</v>
      </c>
      <c r="C53" s="4">
        <v>45778.212071759262</v>
      </c>
      <c r="O53" s="4">
        <v>45778.212071759262</v>
      </c>
      <c r="P53" s="2">
        <v>85.61</v>
      </c>
      <c r="Q53" s="12">
        <v>52</v>
      </c>
      <c r="R53" s="13">
        <f>MAX(P$2:P53)</f>
        <v>95.82</v>
      </c>
      <c r="S53" s="12" t="str">
        <f t="shared" si="0"/>
        <v/>
      </c>
      <c r="V53" s="1"/>
      <c r="W53" s="4"/>
      <c r="X53" s="2"/>
    </row>
    <row r="54" spans="1:24" x14ac:dyDescent="0.15">
      <c r="A54" s="12">
        <v>53</v>
      </c>
      <c r="B54" s="2">
        <v>86.97</v>
      </c>
      <c r="C54" s="4">
        <v>45778.212777777779</v>
      </c>
      <c r="O54" s="4">
        <v>45778.212777777779</v>
      </c>
      <c r="P54" s="2">
        <v>86.97</v>
      </c>
      <c r="Q54" s="12">
        <v>53</v>
      </c>
      <c r="R54" s="13">
        <f>MAX(P$2:P54)</f>
        <v>95.82</v>
      </c>
      <c r="S54" s="12" t="str">
        <f t="shared" si="0"/>
        <v/>
      </c>
      <c r="V54" s="1"/>
      <c r="W54" s="4"/>
      <c r="X54" s="2"/>
    </row>
    <row r="55" spans="1:24" x14ac:dyDescent="0.15">
      <c r="A55" s="12">
        <v>54</v>
      </c>
      <c r="B55" s="2">
        <v>89.15</v>
      </c>
      <c r="C55" s="4">
        <v>45778.213518518518</v>
      </c>
      <c r="O55" s="4">
        <v>45778.213518518518</v>
      </c>
      <c r="P55" s="2">
        <v>89.15</v>
      </c>
      <c r="Q55" s="12">
        <v>54</v>
      </c>
      <c r="R55" s="13">
        <f>MAX(P$2:P55)</f>
        <v>95.82</v>
      </c>
      <c r="S55" s="12" t="str">
        <f t="shared" si="0"/>
        <v/>
      </c>
      <c r="V55" s="1"/>
      <c r="W55" s="4"/>
      <c r="X55" s="2"/>
    </row>
    <row r="56" spans="1:24" x14ac:dyDescent="0.15">
      <c r="A56" s="12">
        <v>55</v>
      </c>
      <c r="B56" s="2">
        <v>83.29</v>
      </c>
      <c r="C56" s="4">
        <v>45778.28670138889</v>
      </c>
      <c r="O56" s="4">
        <v>45778.28670138889</v>
      </c>
      <c r="P56" s="2">
        <v>83.29</v>
      </c>
      <c r="Q56" s="12">
        <v>55</v>
      </c>
      <c r="R56" s="13">
        <f>MAX(P$2:P56)</f>
        <v>95.82</v>
      </c>
      <c r="S56" s="12" t="str">
        <f t="shared" si="0"/>
        <v/>
      </c>
      <c r="V56" s="1"/>
      <c r="W56" s="4"/>
      <c r="X56" s="2"/>
    </row>
    <row r="57" spans="1:24" x14ac:dyDescent="0.15">
      <c r="A57" s="12">
        <v>56</v>
      </c>
      <c r="B57" s="2">
        <v>87.99</v>
      </c>
      <c r="C57" s="4">
        <v>45778.288344907407</v>
      </c>
      <c r="O57" s="4">
        <v>45778.288344907407</v>
      </c>
      <c r="P57" s="2">
        <v>87.99</v>
      </c>
      <c r="Q57" s="12">
        <v>56</v>
      </c>
      <c r="R57" s="13">
        <f>MAX(P$2:P57)</f>
        <v>95.82</v>
      </c>
      <c r="S57" s="12" t="str">
        <f t="shared" si="0"/>
        <v/>
      </c>
      <c r="V57" s="1"/>
      <c r="W57" s="4"/>
      <c r="X57" s="2"/>
    </row>
    <row r="58" spans="1:24" x14ac:dyDescent="0.15">
      <c r="A58" s="12">
        <v>57</v>
      </c>
      <c r="B58" s="2">
        <v>83.27</v>
      </c>
      <c r="C58" s="4">
        <v>45778.289942129632</v>
      </c>
      <c r="O58" s="4">
        <v>45778.289942129632</v>
      </c>
      <c r="P58" s="2">
        <v>83.27</v>
      </c>
      <c r="Q58" s="12">
        <v>57</v>
      </c>
      <c r="R58" s="13">
        <f>MAX(P$2:P58)</f>
        <v>95.82</v>
      </c>
      <c r="S58" s="12" t="str">
        <f t="shared" si="0"/>
        <v/>
      </c>
      <c r="V58" s="1"/>
      <c r="W58" s="4"/>
      <c r="X58" s="2"/>
    </row>
    <row r="59" spans="1:24" x14ac:dyDescent="0.15">
      <c r="A59" s="12">
        <v>58</v>
      </c>
      <c r="B59" s="2">
        <v>94.99</v>
      </c>
      <c r="C59" s="4">
        <v>45778.292824074073</v>
      </c>
      <c r="O59" s="4">
        <v>45778.292824074073</v>
      </c>
      <c r="P59" s="2">
        <v>94.99</v>
      </c>
      <c r="Q59" s="12">
        <v>58</v>
      </c>
      <c r="R59" s="13">
        <f>MAX(P$2:P59)</f>
        <v>95.82</v>
      </c>
      <c r="S59" s="12" t="str">
        <f t="shared" si="0"/>
        <v/>
      </c>
      <c r="V59" s="1"/>
      <c r="W59" s="4"/>
      <c r="X59" s="2"/>
    </row>
    <row r="60" spans="1:24" x14ac:dyDescent="0.15">
      <c r="A60" s="12">
        <v>59</v>
      </c>
      <c r="B60" s="2">
        <v>82.49</v>
      </c>
      <c r="C60" s="4">
        <v>45778.295925925922</v>
      </c>
      <c r="O60" s="4">
        <v>45778.295925925922</v>
      </c>
      <c r="P60" s="2">
        <v>82.49</v>
      </c>
      <c r="Q60" s="12">
        <v>59</v>
      </c>
      <c r="R60" s="13">
        <f>MAX(P$2:P60)</f>
        <v>95.82</v>
      </c>
      <c r="S60" s="12" t="str">
        <f t="shared" si="0"/>
        <v/>
      </c>
      <c r="V60" s="1"/>
      <c r="W60" s="4"/>
      <c r="X60" s="2"/>
    </row>
    <row r="61" spans="1:24" x14ac:dyDescent="0.15">
      <c r="A61" s="12">
        <v>60</v>
      </c>
      <c r="B61" s="2">
        <v>82.04</v>
      </c>
      <c r="C61" s="4">
        <v>45778.299675925926</v>
      </c>
      <c r="O61" s="4">
        <v>45778.299675925926</v>
      </c>
      <c r="P61" s="2">
        <v>82.04</v>
      </c>
      <c r="Q61" s="12">
        <v>60</v>
      </c>
      <c r="R61" s="13">
        <f>MAX(P$2:P61)</f>
        <v>95.82</v>
      </c>
      <c r="S61" s="12" t="str">
        <f t="shared" si="0"/>
        <v/>
      </c>
      <c r="V61" s="1"/>
      <c r="W61" s="4"/>
      <c r="X61" s="2"/>
    </row>
    <row r="62" spans="1:24" x14ac:dyDescent="0.15">
      <c r="A62" s="12">
        <v>61</v>
      </c>
      <c r="B62" s="2">
        <v>84.36</v>
      </c>
      <c r="C62" s="4">
        <v>45779.188854166663</v>
      </c>
      <c r="O62" s="4">
        <v>45779.188854166663</v>
      </c>
      <c r="P62" s="2">
        <v>84.36</v>
      </c>
      <c r="Q62" s="12">
        <v>61</v>
      </c>
      <c r="R62" s="13">
        <f>MAX(P$2:P62)</f>
        <v>95.82</v>
      </c>
      <c r="S62" s="12" t="str">
        <f t="shared" si="0"/>
        <v/>
      </c>
      <c r="V62" s="1"/>
      <c r="W62" s="4"/>
      <c r="X62" s="2"/>
    </row>
    <row r="63" spans="1:24" x14ac:dyDescent="0.15">
      <c r="A63" s="12">
        <v>62</v>
      </c>
      <c r="B63" s="2">
        <v>90.38</v>
      </c>
      <c r="C63" s="4">
        <v>45779.189780092594</v>
      </c>
      <c r="O63" s="4">
        <v>45779.189780092594</v>
      </c>
      <c r="P63" s="2">
        <v>90.38</v>
      </c>
      <c r="Q63" s="12">
        <v>62</v>
      </c>
      <c r="R63" s="13">
        <f>MAX(P$2:P63)</f>
        <v>95.82</v>
      </c>
      <c r="S63" s="12" t="str">
        <f t="shared" si="0"/>
        <v/>
      </c>
      <c r="V63" s="1"/>
      <c r="W63" s="4"/>
      <c r="X63" s="2"/>
    </row>
    <row r="64" spans="1:24" x14ac:dyDescent="0.15">
      <c r="A64" s="12">
        <v>63</v>
      </c>
      <c r="B64" s="2">
        <v>91.32</v>
      </c>
      <c r="C64" s="4">
        <v>45779.191145833334</v>
      </c>
      <c r="O64" s="4">
        <v>45779.191145833334</v>
      </c>
      <c r="P64" s="2">
        <v>91.32</v>
      </c>
      <c r="Q64" s="12">
        <v>63</v>
      </c>
      <c r="R64" s="13">
        <f>MAX(P$2:P64)</f>
        <v>95.82</v>
      </c>
      <c r="S64" s="12" t="str">
        <f t="shared" si="0"/>
        <v/>
      </c>
      <c r="V64" s="1"/>
      <c r="W64" s="4"/>
      <c r="X64" s="2"/>
    </row>
    <row r="65" spans="1:24" x14ac:dyDescent="0.15">
      <c r="A65" s="12">
        <v>64</v>
      </c>
      <c r="B65" s="2">
        <v>87.94</v>
      </c>
      <c r="C65" s="4">
        <v>45779.192175925928</v>
      </c>
      <c r="O65" s="4">
        <v>45779.192175925928</v>
      </c>
      <c r="P65" s="2">
        <v>87.94</v>
      </c>
      <c r="Q65" s="12">
        <v>64</v>
      </c>
      <c r="R65" s="13">
        <f>MAX(P$2:P65)</f>
        <v>95.82</v>
      </c>
      <c r="S65" s="12" t="str">
        <f t="shared" si="0"/>
        <v/>
      </c>
      <c r="V65" s="1"/>
      <c r="W65" s="4"/>
      <c r="X65" s="2"/>
    </row>
    <row r="66" spans="1:24" x14ac:dyDescent="0.15">
      <c r="A66" s="12">
        <v>65</v>
      </c>
      <c r="B66" s="2">
        <v>89.29</v>
      </c>
      <c r="C66" s="4">
        <v>45779.193067129629</v>
      </c>
      <c r="O66" s="4">
        <v>45779.193067129629</v>
      </c>
      <c r="P66" s="2">
        <v>89.29</v>
      </c>
      <c r="Q66" s="12">
        <v>65</v>
      </c>
      <c r="R66" s="13">
        <f>MAX(P$2:P66)</f>
        <v>95.82</v>
      </c>
      <c r="S66" s="12" t="str">
        <f t="shared" si="0"/>
        <v/>
      </c>
      <c r="V66" s="1"/>
      <c r="W66" s="4"/>
      <c r="X66" s="2"/>
    </row>
    <row r="67" spans="1:24" x14ac:dyDescent="0.15">
      <c r="A67" s="12">
        <v>66</v>
      </c>
      <c r="B67" s="2">
        <v>94.96</v>
      </c>
      <c r="C67" s="4">
        <v>45779.196469907409</v>
      </c>
      <c r="O67" s="4">
        <v>45779.196469907409</v>
      </c>
      <c r="P67" s="2">
        <v>94.96</v>
      </c>
      <c r="Q67" s="12">
        <v>66</v>
      </c>
      <c r="R67" s="13">
        <f>MAX(P$2:P67)</f>
        <v>95.82</v>
      </c>
      <c r="S67" s="12" t="str">
        <f t="shared" si="0"/>
        <v/>
      </c>
      <c r="V67" s="1"/>
      <c r="W67" s="4"/>
      <c r="X67" s="2"/>
    </row>
    <row r="68" spans="1:24" x14ac:dyDescent="0.15">
      <c r="A68" s="12">
        <v>67</v>
      </c>
      <c r="B68" s="2">
        <v>90.38</v>
      </c>
      <c r="C68" s="4">
        <v>45779.284467592595</v>
      </c>
      <c r="O68" s="4">
        <v>45779.284467592595</v>
      </c>
      <c r="P68" s="2">
        <v>90.38</v>
      </c>
      <c r="Q68" s="12">
        <v>67</v>
      </c>
      <c r="R68" s="13">
        <f>MAX(P$2:P68)</f>
        <v>95.82</v>
      </c>
      <c r="S68" s="12" t="str">
        <f t="shared" ref="S68:S131" si="1">IF(R68&gt;R67,TRUE,"")</f>
        <v/>
      </c>
      <c r="V68" s="1"/>
      <c r="W68" s="4"/>
      <c r="X68" s="1"/>
    </row>
    <row r="69" spans="1:24" x14ac:dyDescent="0.15">
      <c r="A69" s="12">
        <v>68</v>
      </c>
      <c r="B69" s="2">
        <v>88.33</v>
      </c>
      <c r="C69" s="4">
        <v>45779.288194444445</v>
      </c>
      <c r="O69" s="4">
        <v>45779.288194444445</v>
      </c>
      <c r="P69" s="2">
        <v>88.33</v>
      </c>
      <c r="Q69" s="12">
        <v>68</v>
      </c>
      <c r="R69" s="13">
        <f>MAX(P$2:P69)</f>
        <v>95.82</v>
      </c>
      <c r="S69" s="12" t="str">
        <f t="shared" si="1"/>
        <v/>
      </c>
      <c r="V69" s="1"/>
      <c r="W69" s="4"/>
      <c r="X69" s="1"/>
    </row>
    <row r="70" spans="1:24" x14ac:dyDescent="0.15">
      <c r="A70" s="12">
        <v>69</v>
      </c>
      <c r="B70" s="2">
        <v>84.77</v>
      </c>
      <c r="C70" s="4">
        <v>45779.293437499997</v>
      </c>
      <c r="O70" s="4">
        <v>45779.293437499997</v>
      </c>
      <c r="P70" s="2">
        <v>84.77</v>
      </c>
      <c r="Q70" s="12">
        <v>69</v>
      </c>
      <c r="R70" s="13">
        <f>MAX(P$2:P70)</f>
        <v>95.82</v>
      </c>
      <c r="S70" s="12" t="str">
        <f t="shared" si="1"/>
        <v/>
      </c>
      <c r="V70" s="1"/>
      <c r="W70" s="4"/>
      <c r="X70" s="1"/>
    </row>
    <row r="71" spans="1:24" x14ac:dyDescent="0.15">
      <c r="A71" s="12">
        <v>70</v>
      </c>
      <c r="B71" s="2">
        <v>84.79</v>
      </c>
      <c r="C71" s="4">
        <v>45779.29550925926</v>
      </c>
      <c r="O71" s="4">
        <v>45779.29550925926</v>
      </c>
      <c r="P71" s="2">
        <v>84.79</v>
      </c>
      <c r="Q71" s="12">
        <v>70</v>
      </c>
      <c r="R71" s="13">
        <f>MAX(P$2:P71)</f>
        <v>95.82</v>
      </c>
      <c r="S71" s="12" t="str">
        <f t="shared" si="1"/>
        <v/>
      </c>
      <c r="V71" s="1"/>
      <c r="W71" s="4"/>
      <c r="X71" s="1"/>
    </row>
    <row r="72" spans="1:24" x14ac:dyDescent="0.15">
      <c r="A72" s="12">
        <v>71</v>
      </c>
      <c r="B72" s="2">
        <v>91.48</v>
      </c>
      <c r="C72" s="4">
        <v>45779.29859953704</v>
      </c>
      <c r="O72" s="4">
        <v>45779.29859953704</v>
      </c>
      <c r="P72" s="2">
        <v>91.48</v>
      </c>
      <c r="Q72" s="12">
        <v>71</v>
      </c>
      <c r="R72" s="13">
        <f>MAX(P$2:P72)</f>
        <v>95.82</v>
      </c>
      <c r="S72" s="12" t="str">
        <f t="shared" si="1"/>
        <v/>
      </c>
      <c r="V72" s="1"/>
      <c r="W72" s="4"/>
      <c r="X72" s="1"/>
    </row>
    <row r="73" spans="1:24" x14ac:dyDescent="0.15">
      <c r="A73" s="12">
        <v>72</v>
      </c>
      <c r="B73" s="2">
        <v>88.22</v>
      </c>
      <c r="C73" s="4">
        <v>45780.200358796297</v>
      </c>
      <c r="O73" s="4">
        <v>45780.200358796297</v>
      </c>
      <c r="P73" s="2">
        <v>88.22</v>
      </c>
      <c r="Q73" s="12">
        <v>72</v>
      </c>
      <c r="R73" s="13">
        <f>MAX(P$2:P73)</f>
        <v>95.82</v>
      </c>
      <c r="S73" s="12" t="str">
        <f t="shared" si="1"/>
        <v/>
      </c>
      <c r="V73" s="1"/>
      <c r="W73" s="4"/>
      <c r="X73" s="1"/>
    </row>
    <row r="74" spans="1:24" x14ac:dyDescent="0.15">
      <c r="A74" s="12">
        <v>73</v>
      </c>
      <c r="B74" s="2">
        <v>92.99</v>
      </c>
      <c r="C74" s="4">
        <v>45780.203680555554</v>
      </c>
      <c r="O74" s="4">
        <v>45780.203680555554</v>
      </c>
      <c r="P74" s="2">
        <v>92.99</v>
      </c>
      <c r="Q74" s="12">
        <v>73</v>
      </c>
      <c r="R74" s="13">
        <f>MAX(P$2:P74)</f>
        <v>95.82</v>
      </c>
      <c r="S74" s="12" t="str">
        <f t="shared" si="1"/>
        <v/>
      </c>
      <c r="V74" s="1"/>
      <c r="W74" s="4"/>
      <c r="X74" s="1"/>
    </row>
    <row r="75" spans="1:24" x14ac:dyDescent="0.15">
      <c r="A75" s="12">
        <v>74</v>
      </c>
      <c r="B75" s="2">
        <v>90.49</v>
      </c>
      <c r="C75" s="4">
        <v>45780.205000000002</v>
      </c>
      <c r="O75" s="4">
        <v>45780.205000000002</v>
      </c>
      <c r="P75" s="2">
        <v>90.49</v>
      </c>
      <c r="Q75" s="12">
        <v>74</v>
      </c>
      <c r="R75" s="13">
        <f>MAX(P$2:P75)</f>
        <v>95.82</v>
      </c>
      <c r="S75" s="12" t="str">
        <f t="shared" si="1"/>
        <v/>
      </c>
      <c r="V75" s="1"/>
      <c r="W75" s="4"/>
      <c r="X75" s="1"/>
    </row>
    <row r="76" spans="1:24" x14ac:dyDescent="0.15">
      <c r="A76" s="12">
        <v>75</v>
      </c>
      <c r="B76" s="2">
        <v>84.23</v>
      </c>
      <c r="C76" s="4">
        <v>45780.206226851849</v>
      </c>
      <c r="O76" s="4">
        <v>45780.206226851849</v>
      </c>
      <c r="P76" s="2">
        <v>84.23</v>
      </c>
      <c r="Q76" s="12">
        <v>75</v>
      </c>
      <c r="R76" s="13">
        <f>MAX(P$2:P76)</f>
        <v>95.82</v>
      </c>
      <c r="S76" s="12" t="str">
        <f t="shared" si="1"/>
        <v/>
      </c>
      <c r="V76" s="1"/>
      <c r="W76" s="4"/>
      <c r="X76" s="1"/>
    </row>
    <row r="77" spans="1:24" x14ac:dyDescent="0.15">
      <c r="A77" s="12">
        <v>76</v>
      </c>
      <c r="B77" s="2">
        <v>85.15</v>
      </c>
      <c r="C77" s="4">
        <v>45780.207881944443</v>
      </c>
      <c r="O77" s="4">
        <v>45780.207881944443</v>
      </c>
      <c r="P77" s="2">
        <v>85.15</v>
      </c>
      <c r="Q77" s="12">
        <v>76</v>
      </c>
      <c r="R77" s="13">
        <f>MAX(P$2:P77)</f>
        <v>95.82</v>
      </c>
      <c r="S77" s="12" t="str">
        <f t="shared" si="1"/>
        <v/>
      </c>
      <c r="V77" s="1"/>
      <c r="W77" s="4"/>
      <c r="X77" s="1"/>
    </row>
    <row r="78" spans="1:24" x14ac:dyDescent="0.15">
      <c r="A78" s="12">
        <v>77</v>
      </c>
      <c r="B78" s="2">
        <v>90.32</v>
      </c>
      <c r="C78" s="4">
        <v>45780.210081018522</v>
      </c>
      <c r="O78" s="4">
        <v>45780.210081018522</v>
      </c>
      <c r="P78" s="2">
        <v>90.32</v>
      </c>
      <c r="Q78" s="12">
        <v>77</v>
      </c>
      <c r="R78" s="13">
        <f>MAX(P$2:P78)</f>
        <v>95.82</v>
      </c>
      <c r="S78" s="12" t="str">
        <f t="shared" si="1"/>
        <v/>
      </c>
      <c r="V78" s="1"/>
      <c r="W78" s="4"/>
      <c r="X78" s="1"/>
    </row>
    <row r="79" spans="1:24" x14ac:dyDescent="0.15">
      <c r="A79" s="12">
        <v>78</v>
      </c>
      <c r="B79" s="2">
        <v>92</v>
      </c>
      <c r="C79" s="4">
        <v>45780.211805555555</v>
      </c>
      <c r="O79" s="4">
        <v>45780.211805555555</v>
      </c>
      <c r="P79" s="2">
        <v>92</v>
      </c>
      <c r="Q79" s="12">
        <v>78</v>
      </c>
      <c r="R79" s="13">
        <f>MAX(P$2:P79)</f>
        <v>95.82</v>
      </c>
      <c r="S79" s="12" t="str">
        <f t="shared" si="1"/>
        <v/>
      </c>
      <c r="V79" s="1"/>
      <c r="W79" s="4"/>
      <c r="X79" s="1"/>
    </row>
    <row r="80" spans="1:24" x14ac:dyDescent="0.15">
      <c r="A80" s="12">
        <v>79</v>
      </c>
      <c r="B80" s="2">
        <v>83.56</v>
      </c>
      <c r="C80" s="4">
        <v>45780.311493055553</v>
      </c>
      <c r="O80" s="4">
        <v>45780.311493055553</v>
      </c>
      <c r="P80" s="2">
        <v>83.56</v>
      </c>
      <c r="Q80" s="12">
        <v>79</v>
      </c>
      <c r="R80" s="13">
        <f>MAX(P$2:P80)</f>
        <v>95.82</v>
      </c>
      <c r="S80" s="12" t="str">
        <f t="shared" si="1"/>
        <v/>
      </c>
      <c r="V80" s="1"/>
      <c r="W80" s="4"/>
      <c r="X80" s="1"/>
    </row>
    <row r="81" spans="1:24" x14ac:dyDescent="0.15">
      <c r="A81" s="12">
        <v>80</v>
      </c>
      <c r="B81" s="2">
        <v>83.71</v>
      </c>
      <c r="C81" s="4">
        <v>45780.313344907408</v>
      </c>
      <c r="O81" s="4">
        <v>45780.313344907408</v>
      </c>
      <c r="P81" s="2">
        <v>83.71</v>
      </c>
      <c r="Q81" s="12">
        <v>80</v>
      </c>
      <c r="R81" s="13">
        <f>MAX(P$2:P81)</f>
        <v>95.82</v>
      </c>
      <c r="S81" s="12" t="str">
        <f t="shared" si="1"/>
        <v/>
      </c>
      <c r="V81" s="1"/>
      <c r="W81" s="4"/>
      <c r="X81" s="1"/>
    </row>
    <row r="82" spans="1:24" x14ac:dyDescent="0.15">
      <c r="A82" s="12">
        <v>81</v>
      </c>
      <c r="B82" s="2">
        <v>91.42</v>
      </c>
      <c r="C82" s="4">
        <v>45780.314479166664</v>
      </c>
      <c r="O82" s="4">
        <v>45780.314479166664</v>
      </c>
      <c r="P82" s="2">
        <v>91.42</v>
      </c>
      <c r="Q82" s="12">
        <v>81</v>
      </c>
      <c r="R82" s="13">
        <f>MAX(P$2:P82)</f>
        <v>95.82</v>
      </c>
      <c r="S82" s="12" t="str">
        <f t="shared" si="1"/>
        <v/>
      </c>
      <c r="V82" s="1"/>
      <c r="W82" s="4"/>
      <c r="X82" s="1"/>
    </row>
    <row r="83" spans="1:24" x14ac:dyDescent="0.15">
      <c r="A83" s="12">
        <v>82</v>
      </c>
      <c r="B83" s="2">
        <v>84.04</v>
      </c>
      <c r="C83" s="4">
        <v>45780.31690972222</v>
      </c>
      <c r="O83" s="4">
        <v>45780.31690972222</v>
      </c>
      <c r="P83" s="2">
        <v>84.04</v>
      </c>
      <c r="Q83" s="12">
        <v>82</v>
      </c>
      <c r="R83" s="13">
        <f>MAX(P$2:P83)</f>
        <v>95.82</v>
      </c>
      <c r="S83" s="12" t="str">
        <f t="shared" si="1"/>
        <v/>
      </c>
      <c r="V83" s="1"/>
      <c r="W83" s="4"/>
      <c r="X83" s="1"/>
    </row>
    <row r="84" spans="1:24" x14ac:dyDescent="0.15">
      <c r="A84" s="12">
        <v>83</v>
      </c>
      <c r="B84" s="2">
        <v>83.23</v>
      </c>
      <c r="C84" s="4">
        <v>45780.322129629632</v>
      </c>
      <c r="O84" s="4">
        <v>45780.322129629632</v>
      </c>
      <c r="P84" s="2">
        <v>83.23</v>
      </c>
      <c r="Q84" s="12">
        <v>83</v>
      </c>
      <c r="R84" s="13">
        <f>MAX(P$2:P84)</f>
        <v>95.82</v>
      </c>
      <c r="S84" s="12" t="str">
        <f t="shared" si="1"/>
        <v/>
      </c>
      <c r="V84" s="1"/>
      <c r="W84" s="4"/>
      <c r="X84" s="1"/>
    </row>
    <row r="85" spans="1:24" x14ac:dyDescent="0.15">
      <c r="A85" s="12">
        <v>84</v>
      </c>
      <c r="B85" s="2">
        <v>91.59</v>
      </c>
      <c r="C85" s="4">
        <v>45780.327337962961</v>
      </c>
      <c r="O85" s="4">
        <v>45780.327337962961</v>
      </c>
      <c r="P85" s="2">
        <v>91.59</v>
      </c>
      <c r="Q85" s="12">
        <v>84</v>
      </c>
      <c r="R85" s="13">
        <f>MAX(P$2:P85)</f>
        <v>95.82</v>
      </c>
      <c r="S85" s="12" t="str">
        <f t="shared" si="1"/>
        <v/>
      </c>
      <c r="V85" s="1"/>
      <c r="W85" s="4"/>
      <c r="X85" s="1"/>
    </row>
    <row r="86" spans="1:24" x14ac:dyDescent="0.15">
      <c r="A86" s="12">
        <v>85</v>
      </c>
      <c r="B86" s="2">
        <v>89.97</v>
      </c>
      <c r="C86" s="4">
        <v>45781.198425925926</v>
      </c>
      <c r="O86" s="4">
        <v>45781.198425925926</v>
      </c>
      <c r="P86" s="2">
        <v>89.97</v>
      </c>
      <c r="Q86" s="12">
        <v>85</v>
      </c>
      <c r="R86" s="13">
        <f>MAX(P$2:P86)</f>
        <v>95.82</v>
      </c>
      <c r="S86" s="12" t="str">
        <f t="shared" si="1"/>
        <v/>
      </c>
      <c r="V86" s="1"/>
      <c r="W86" s="4"/>
      <c r="X86" s="1"/>
    </row>
    <row r="87" spans="1:24" x14ac:dyDescent="0.15">
      <c r="A87" s="12">
        <v>86</v>
      </c>
      <c r="B87" s="2">
        <v>86.47</v>
      </c>
      <c r="C87" s="4">
        <v>45781.200370370374</v>
      </c>
      <c r="O87" s="4">
        <v>45781.200370370374</v>
      </c>
      <c r="P87" s="2">
        <v>86.47</v>
      </c>
      <c r="Q87" s="12">
        <v>86</v>
      </c>
      <c r="R87" s="13">
        <f>MAX(P$2:P87)</f>
        <v>95.82</v>
      </c>
      <c r="S87" s="12" t="str">
        <f t="shared" si="1"/>
        <v/>
      </c>
      <c r="V87" s="1"/>
      <c r="W87" s="4"/>
      <c r="X87" s="1"/>
    </row>
    <row r="88" spans="1:24" x14ac:dyDescent="0.15">
      <c r="A88" s="12">
        <v>87</v>
      </c>
      <c r="B88" s="2">
        <v>83.07</v>
      </c>
      <c r="C88" s="4">
        <v>45781.207083333335</v>
      </c>
      <c r="O88" s="4">
        <v>45781.207083333335</v>
      </c>
      <c r="P88" s="2">
        <v>83.07</v>
      </c>
      <c r="Q88" s="12">
        <v>87</v>
      </c>
      <c r="R88" s="13">
        <f>MAX(P$2:P88)</f>
        <v>95.82</v>
      </c>
      <c r="S88" s="12" t="str">
        <f t="shared" si="1"/>
        <v/>
      </c>
      <c r="V88" s="1"/>
      <c r="W88" s="4"/>
      <c r="X88" s="2"/>
    </row>
    <row r="89" spans="1:24" x14ac:dyDescent="0.15">
      <c r="A89" s="12">
        <v>88</v>
      </c>
      <c r="B89" s="2">
        <v>94.77</v>
      </c>
      <c r="C89" s="4">
        <v>45781.209062499998</v>
      </c>
      <c r="O89" s="4">
        <v>45781.209062499998</v>
      </c>
      <c r="P89" s="2">
        <v>94.77</v>
      </c>
      <c r="Q89" s="12">
        <v>88</v>
      </c>
      <c r="R89" s="13">
        <f>MAX(P$2:P89)</f>
        <v>95.82</v>
      </c>
      <c r="S89" s="12" t="str">
        <f t="shared" si="1"/>
        <v/>
      </c>
      <c r="V89" s="1"/>
      <c r="W89" s="4"/>
      <c r="X89" s="2"/>
    </row>
    <row r="90" spans="1:24" x14ac:dyDescent="0.15">
      <c r="A90" s="12">
        <v>89</v>
      </c>
      <c r="B90" s="2">
        <v>84.28</v>
      </c>
      <c r="C90" s="4">
        <v>45781.301921296297</v>
      </c>
      <c r="O90" s="4">
        <v>45781.301921296297</v>
      </c>
      <c r="P90" s="2">
        <v>84.28</v>
      </c>
      <c r="Q90" s="12">
        <v>89</v>
      </c>
      <c r="R90" s="13">
        <f>MAX(P$2:P90)</f>
        <v>95.82</v>
      </c>
      <c r="S90" s="12" t="str">
        <f t="shared" si="1"/>
        <v/>
      </c>
      <c r="V90" s="1"/>
      <c r="W90" s="4"/>
      <c r="X90" s="2"/>
    </row>
    <row r="91" spans="1:24" x14ac:dyDescent="0.15">
      <c r="A91" s="12">
        <v>90</v>
      </c>
      <c r="B91" s="2">
        <v>89.83</v>
      </c>
      <c r="C91" s="4">
        <v>45781.303425925929</v>
      </c>
      <c r="O91" s="4">
        <v>45781.303425925929</v>
      </c>
      <c r="P91" s="2">
        <v>89.83</v>
      </c>
      <c r="Q91" s="12">
        <v>90</v>
      </c>
      <c r="R91" s="13">
        <f>MAX(P$2:P91)</f>
        <v>95.82</v>
      </c>
      <c r="S91" s="12" t="str">
        <f t="shared" si="1"/>
        <v/>
      </c>
      <c r="V91" s="1"/>
      <c r="W91" s="4"/>
      <c r="X91" s="2"/>
    </row>
    <row r="92" spans="1:24" x14ac:dyDescent="0.15">
      <c r="A92" s="12">
        <v>91</v>
      </c>
      <c r="B92" s="2">
        <v>97.26</v>
      </c>
      <c r="C92" s="4">
        <v>45781.304247685184</v>
      </c>
      <c r="O92" s="4">
        <v>45781.304247685184</v>
      </c>
      <c r="P92" s="2">
        <v>97.26</v>
      </c>
      <c r="Q92" s="12">
        <v>91</v>
      </c>
      <c r="R92" s="13">
        <f>MAX(P$2:P92)</f>
        <v>97.26</v>
      </c>
      <c r="S92" s="12" t="b">
        <f t="shared" si="1"/>
        <v>1</v>
      </c>
      <c r="V92" s="1"/>
      <c r="W92" s="4"/>
      <c r="X92" s="2"/>
    </row>
    <row r="93" spans="1:24" x14ac:dyDescent="0.15">
      <c r="A93" s="12">
        <v>92</v>
      </c>
      <c r="B93" s="2">
        <v>91.76</v>
      </c>
      <c r="C93" s="4">
        <v>45781.305937500001</v>
      </c>
      <c r="O93" s="4">
        <v>45781.305937500001</v>
      </c>
      <c r="P93" s="2">
        <v>91.76</v>
      </c>
      <c r="Q93" s="12">
        <v>92</v>
      </c>
      <c r="R93" s="13">
        <f>MAX(P$2:P93)</f>
        <v>97.26</v>
      </c>
      <c r="S93" s="12" t="str">
        <f t="shared" si="1"/>
        <v/>
      </c>
      <c r="V93" s="1"/>
      <c r="W93" s="4"/>
      <c r="X93" s="2"/>
    </row>
    <row r="94" spans="1:24" x14ac:dyDescent="0.15">
      <c r="A94" s="12">
        <v>93</v>
      </c>
      <c r="B94" s="2">
        <v>93.47</v>
      </c>
      <c r="C94" s="4">
        <v>45781.307222222225</v>
      </c>
      <c r="O94" s="4">
        <v>45781.307222222225</v>
      </c>
      <c r="P94" s="2">
        <v>93.47</v>
      </c>
      <c r="Q94" s="12">
        <v>93</v>
      </c>
      <c r="R94" s="13">
        <f>MAX(P$2:P94)</f>
        <v>97.26</v>
      </c>
      <c r="S94" s="12" t="str">
        <f t="shared" si="1"/>
        <v/>
      </c>
      <c r="V94" s="1"/>
      <c r="W94" s="4"/>
      <c r="X94" s="2"/>
    </row>
    <row r="95" spans="1:24" x14ac:dyDescent="0.15">
      <c r="A95" s="12">
        <v>94</v>
      </c>
      <c r="B95" s="2">
        <v>96.32</v>
      </c>
      <c r="C95" s="4">
        <v>45781.311655092592</v>
      </c>
      <c r="O95" s="4">
        <v>45781.311655092592</v>
      </c>
      <c r="P95" s="2">
        <v>96.32</v>
      </c>
      <c r="Q95" s="12">
        <v>94</v>
      </c>
      <c r="R95" s="13">
        <f>MAX(P$2:P95)</f>
        <v>97.26</v>
      </c>
      <c r="S95" s="12" t="str">
        <f t="shared" si="1"/>
        <v/>
      </c>
      <c r="V95" s="1"/>
      <c r="W95" s="4"/>
      <c r="X95" s="2"/>
    </row>
    <row r="96" spans="1:24" x14ac:dyDescent="0.15">
      <c r="A96" s="12">
        <v>95</v>
      </c>
      <c r="B96" s="2">
        <v>91.38</v>
      </c>
      <c r="C96" s="4">
        <v>45781.312708333331</v>
      </c>
      <c r="O96" s="4">
        <v>45781.312708333331</v>
      </c>
      <c r="P96" s="2">
        <v>91.38</v>
      </c>
      <c r="Q96" s="12">
        <v>95</v>
      </c>
      <c r="R96" s="13">
        <f>MAX(P$2:P96)</f>
        <v>97.26</v>
      </c>
      <c r="S96" s="12" t="str">
        <f t="shared" si="1"/>
        <v/>
      </c>
      <c r="V96" s="1"/>
      <c r="W96" s="4"/>
      <c r="X96" s="2"/>
    </row>
    <row r="97" spans="1:24" x14ac:dyDescent="0.15">
      <c r="A97" s="12">
        <v>96</v>
      </c>
      <c r="B97" s="2">
        <v>87.17</v>
      </c>
      <c r="C97" s="4">
        <v>45781.315081018518</v>
      </c>
      <c r="O97" s="4">
        <v>45781.315081018518</v>
      </c>
      <c r="P97" s="2">
        <v>87.17</v>
      </c>
      <c r="Q97" s="12">
        <v>96</v>
      </c>
      <c r="R97" s="13">
        <f>MAX(P$2:P97)</f>
        <v>97.26</v>
      </c>
      <c r="S97" s="12" t="str">
        <f t="shared" si="1"/>
        <v/>
      </c>
      <c r="V97" s="1"/>
      <c r="W97" s="4"/>
      <c r="X97" s="2"/>
    </row>
    <row r="98" spans="1:24" x14ac:dyDescent="0.15">
      <c r="A98" s="12">
        <v>97</v>
      </c>
      <c r="B98" s="2">
        <v>92.15</v>
      </c>
      <c r="C98" s="4">
        <v>45783.222500000003</v>
      </c>
      <c r="O98" s="4">
        <v>45783.222500000003</v>
      </c>
      <c r="P98" s="2">
        <v>92.15</v>
      </c>
      <c r="Q98" s="12">
        <v>97</v>
      </c>
      <c r="R98" s="13">
        <f>MAX(P$2:P98)</f>
        <v>97.26</v>
      </c>
      <c r="S98" s="12" t="str">
        <f t="shared" si="1"/>
        <v/>
      </c>
      <c r="V98" s="1"/>
      <c r="W98" s="4"/>
      <c r="X98" s="2"/>
    </row>
    <row r="99" spans="1:24" x14ac:dyDescent="0.15">
      <c r="A99" s="12">
        <v>98</v>
      </c>
      <c r="B99" s="2">
        <v>88.66</v>
      </c>
      <c r="C99" s="4">
        <v>45783.225185185183</v>
      </c>
      <c r="O99" s="4">
        <v>45783.225185185183</v>
      </c>
      <c r="P99" s="2">
        <v>88.66</v>
      </c>
      <c r="Q99" s="12">
        <v>98</v>
      </c>
      <c r="R99" s="13">
        <f>MAX(P$2:P99)</f>
        <v>97.26</v>
      </c>
      <c r="S99" s="12" t="str">
        <f t="shared" si="1"/>
        <v/>
      </c>
      <c r="V99" s="1"/>
      <c r="W99" s="4"/>
      <c r="X99" s="2"/>
    </row>
    <row r="100" spans="1:24" x14ac:dyDescent="0.15">
      <c r="A100" s="12">
        <v>99</v>
      </c>
      <c r="B100" s="2">
        <v>95.38</v>
      </c>
      <c r="C100" s="4">
        <v>45783.226655092592</v>
      </c>
      <c r="O100" s="4">
        <v>45783.226655092592</v>
      </c>
      <c r="P100" s="2">
        <v>95.38</v>
      </c>
      <c r="Q100" s="12">
        <v>99</v>
      </c>
      <c r="R100" s="13">
        <f>MAX(P$2:P100)</f>
        <v>97.26</v>
      </c>
      <c r="S100" s="12" t="str">
        <f t="shared" si="1"/>
        <v/>
      </c>
      <c r="V100" s="1"/>
      <c r="W100" s="4"/>
      <c r="X100" s="2"/>
    </row>
    <row r="101" spans="1:24" x14ac:dyDescent="0.15">
      <c r="A101" s="12">
        <v>100</v>
      </c>
      <c r="B101" s="2">
        <v>89.01</v>
      </c>
      <c r="C101" s="4">
        <v>45783.230300925927</v>
      </c>
      <c r="O101" s="4">
        <v>45783.230300925927</v>
      </c>
      <c r="P101" s="2">
        <v>89.01</v>
      </c>
      <c r="Q101" s="12">
        <v>100</v>
      </c>
      <c r="R101" s="13">
        <f>MAX(P$2:P101)</f>
        <v>97.26</v>
      </c>
      <c r="S101" s="12" t="str">
        <f t="shared" si="1"/>
        <v/>
      </c>
      <c r="V101" s="1"/>
      <c r="W101" s="4"/>
      <c r="X101" s="2"/>
    </row>
    <row r="102" spans="1:24" x14ac:dyDescent="0.15">
      <c r="A102" s="12">
        <v>101</v>
      </c>
      <c r="B102" s="2">
        <v>92.64</v>
      </c>
      <c r="C102" s="4">
        <v>45783.297094907408</v>
      </c>
      <c r="O102" s="4">
        <v>45783.297094907408</v>
      </c>
      <c r="P102" s="2">
        <v>92.64</v>
      </c>
      <c r="Q102" s="12">
        <v>101</v>
      </c>
      <c r="R102" s="13">
        <f>MAX(P$2:P102)</f>
        <v>97.26</v>
      </c>
      <c r="S102" s="12" t="str">
        <f t="shared" si="1"/>
        <v/>
      </c>
      <c r="V102" s="1"/>
      <c r="W102" s="4"/>
      <c r="X102" s="2"/>
    </row>
    <row r="103" spans="1:24" x14ac:dyDescent="0.15">
      <c r="A103" s="12">
        <v>102</v>
      </c>
      <c r="B103" s="2">
        <v>91.19</v>
      </c>
      <c r="C103" s="4">
        <v>45783.297997685186</v>
      </c>
      <c r="O103" s="4">
        <v>45783.297997685186</v>
      </c>
      <c r="P103" s="2">
        <v>91.19</v>
      </c>
      <c r="Q103" s="12">
        <v>102</v>
      </c>
      <c r="R103" s="13">
        <f>MAX(P$2:P103)</f>
        <v>97.26</v>
      </c>
      <c r="S103" s="12" t="str">
        <f t="shared" si="1"/>
        <v/>
      </c>
      <c r="V103" s="1"/>
      <c r="W103" s="4"/>
      <c r="X103" s="2"/>
    </row>
    <row r="104" spans="1:24" x14ac:dyDescent="0.15">
      <c r="A104" s="12">
        <v>103</v>
      </c>
      <c r="B104" s="2">
        <v>84.18</v>
      </c>
      <c r="C104" s="4">
        <v>45783.299664351849</v>
      </c>
      <c r="O104" s="4">
        <v>45783.299664351849</v>
      </c>
      <c r="P104" s="2">
        <v>84.18</v>
      </c>
      <c r="Q104" s="12">
        <v>103</v>
      </c>
      <c r="R104" s="13">
        <f>MAX(P$2:P104)</f>
        <v>97.26</v>
      </c>
      <c r="S104" s="12" t="str">
        <f t="shared" si="1"/>
        <v/>
      </c>
      <c r="V104" s="1"/>
      <c r="W104" s="4"/>
      <c r="X104" s="2"/>
    </row>
    <row r="105" spans="1:24" x14ac:dyDescent="0.15">
      <c r="A105" s="12">
        <v>104</v>
      </c>
      <c r="B105" s="2">
        <v>81.27</v>
      </c>
      <c r="C105" s="4">
        <v>45783.303888888891</v>
      </c>
      <c r="O105" s="4">
        <v>45783.303888888891</v>
      </c>
      <c r="P105" s="2">
        <v>81.27</v>
      </c>
      <c r="Q105" s="12">
        <v>104</v>
      </c>
      <c r="R105" s="13">
        <f>MAX(P$2:P105)</f>
        <v>97.26</v>
      </c>
      <c r="S105" s="12" t="str">
        <f t="shared" si="1"/>
        <v/>
      </c>
      <c r="V105" s="1"/>
      <c r="W105" s="4"/>
      <c r="X105" s="2"/>
    </row>
    <row r="106" spans="1:24" x14ac:dyDescent="0.15">
      <c r="A106" s="12">
        <v>105</v>
      </c>
      <c r="B106" s="2">
        <v>95.97</v>
      </c>
      <c r="C106" s="4">
        <v>45783.30872685185</v>
      </c>
      <c r="O106" s="4">
        <v>45783.30872685185</v>
      </c>
      <c r="P106" s="2">
        <v>95.97</v>
      </c>
      <c r="Q106" s="12">
        <v>105</v>
      </c>
      <c r="R106" s="13">
        <f>MAX(P$2:P106)</f>
        <v>97.26</v>
      </c>
      <c r="S106" s="12" t="str">
        <f t="shared" si="1"/>
        <v/>
      </c>
      <c r="V106" s="1"/>
      <c r="W106" s="4"/>
      <c r="X106" s="2"/>
    </row>
    <row r="107" spans="1:24" x14ac:dyDescent="0.15">
      <c r="A107" s="12">
        <v>106</v>
      </c>
      <c r="B107" s="2">
        <v>90.19</v>
      </c>
      <c r="C107" s="4">
        <v>45783.309988425928</v>
      </c>
      <c r="O107" s="4">
        <v>45783.309988425928</v>
      </c>
      <c r="P107" s="2">
        <v>90.19</v>
      </c>
      <c r="Q107" s="12">
        <v>106</v>
      </c>
      <c r="R107" s="13">
        <f>MAX(P$2:P107)</f>
        <v>97.26</v>
      </c>
      <c r="S107" s="12" t="str">
        <f t="shared" si="1"/>
        <v/>
      </c>
      <c r="V107" s="1"/>
      <c r="W107" s="4"/>
      <c r="X107" s="2"/>
    </row>
    <row r="108" spans="1:24" x14ac:dyDescent="0.15">
      <c r="A108" s="12">
        <v>107</v>
      </c>
      <c r="B108" s="2">
        <v>91.6</v>
      </c>
      <c r="C108" s="4">
        <v>45783.311365740738</v>
      </c>
      <c r="O108" s="4">
        <v>45783.311365740738</v>
      </c>
      <c r="P108" s="2">
        <v>91.6</v>
      </c>
      <c r="Q108" s="12">
        <v>107</v>
      </c>
      <c r="R108" s="13">
        <f>MAX(P$2:P108)</f>
        <v>97.26</v>
      </c>
      <c r="S108" s="12" t="str">
        <f t="shared" si="1"/>
        <v/>
      </c>
      <c r="V108" s="1"/>
      <c r="W108" s="4"/>
      <c r="X108" s="2"/>
    </row>
    <row r="109" spans="1:24" x14ac:dyDescent="0.15">
      <c r="A109" s="12">
        <v>108</v>
      </c>
      <c r="B109" s="2">
        <v>90.66</v>
      </c>
      <c r="C109" s="4">
        <v>45783.312083333331</v>
      </c>
      <c r="O109" s="4">
        <v>45783.312083333331</v>
      </c>
      <c r="P109" s="2">
        <v>90.66</v>
      </c>
      <c r="Q109" s="12">
        <v>108</v>
      </c>
      <c r="R109" s="13">
        <f>MAX(P$2:P109)</f>
        <v>97.26</v>
      </c>
      <c r="S109" s="12" t="str">
        <f t="shared" si="1"/>
        <v/>
      </c>
      <c r="V109" s="1"/>
      <c r="W109" s="4"/>
      <c r="X109" s="2"/>
    </row>
    <row r="110" spans="1:24" x14ac:dyDescent="0.15">
      <c r="A110" s="12">
        <v>109</v>
      </c>
      <c r="B110" s="2">
        <v>94.86</v>
      </c>
      <c r="C110" s="4">
        <v>45784.321180555555</v>
      </c>
      <c r="O110" s="4">
        <v>45784.321180555555</v>
      </c>
      <c r="P110" s="2">
        <v>94.86</v>
      </c>
      <c r="Q110" s="12">
        <v>109</v>
      </c>
      <c r="R110" s="13">
        <f>MAX(P$2:P110)</f>
        <v>97.26</v>
      </c>
      <c r="S110" s="12" t="str">
        <f t="shared" si="1"/>
        <v/>
      </c>
      <c r="V110" s="1"/>
      <c r="W110" s="4"/>
      <c r="X110" s="2"/>
    </row>
    <row r="111" spans="1:24" x14ac:dyDescent="0.15">
      <c r="A111" s="12">
        <v>110</v>
      </c>
      <c r="B111" s="2">
        <v>91.1</v>
      </c>
      <c r="C111" s="4">
        <v>45784.325312499997</v>
      </c>
      <c r="O111" s="4">
        <v>45784.325312499997</v>
      </c>
      <c r="P111" s="2">
        <v>91.1</v>
      </c>
      <c r="Q111" s="12">
        <v>110</v>
      </c>
      <c r="R111" s="13">
        <f>MAX(P$2:P111)</f>
        <v>97.26</v>
      </c>
      <c r="S111" s="12" t="str">
        <f t="shared" si="1"/>
        <v/>
      </c>
      <c r="V111" s="1"/>
      <c r="W111" s="4"/>
      <c r="X111" s="2"/>
    </row>
    <row r="112" spans="1:24" x14ac:dyDescent="0.15">
      <c r="A112" s="12">
        <v>111</v>
      </c>
      <c r="B112" s="2">
        <v>85.08</v>
      </c>
      <c r="C112" s="4">
        <v>45784.330555555556</v>
      </c>
      <c r="O112" s="4">
        <v>45784.330555555556</v>
      </c>
      <c r="P112" s="2">
        <v>85.08</v>
      </c>
      <c r="Q112" s="12">
        <v>111</v>
      </c>
      <c r="R112" s="13">
        <f>MAX(P$2:P112)</f>
        <v>97.26</v>
      </c>
      <c r="S112" s="12" t="str">
        <f t="shared" si="1"/>
        <v/>
      </c>
      <c r="V112" s="1"/>
      <c r="W112" s="4"/>
      <c r="X112" s="2"/>
    </row>
    <row r="113" spans="1:24" x14ac:dyDescent="0.15">
      <c r="A113" s="12">
        <v>112</v>
      </c>
      <c r="B113" s="2">
        <v>87.19</v>
      </c>
      <c r="C113" s="4">
        <v>45784.34065972222</v>
      </c>
      <c r="O113" s="4">
        <v>45784.34065972222</v>
      </c>
      <c r="P113" s="2">
        <v>87.19</v>
      </c>
      <c r="Q113" s="12">
        <v>112</v>
      </c>
      <c r="R113" s="13">
        <f>MAX(P$2:P113)</f>
        <v>97.26</v>
      </c>
      <c r="S113" s="12" t="str">
        <f t="shared" si="1"/>
        <v/>
      </c>
      <c r="V113" s="1"/>
      <c r="W113" s="4"/>
      <c r="X113" s="2"/>
    </row>
    <row r="114" spans="1:24" x14ac:dyDescent="0.15">
      <c r="A114" s="12">
        <v>113</v>
      </c>
      <c r="B114" s="2">
        <v>88.98</v>
      </c>
      <c r="C114" s="4">
        <v>45785.338194444441</v>
      </c>
      <c r="O114" s="4">
        <v>45785.338194444441</v>
      </c>
      <c r="P114" s="2">
        <v>88.98</v>
      </c>
      <c r="Q114" s="12">
        <v>113</v>
      </c>
      <c r="R114" s="13">
        <f>MAX(P$2:P114)</f>
        <v>97.26</v>
      </c>
      <c r="S114" s="12" t="str">
        <f t="shared" si="1"/>
        <v/>
      </c>
      <c r="V114" s="1"/>
      <c r="W114" s="4"/>
      <c r="X114" s="2"/>
    </row>
    <row r="115" spans="1:24" x14ac:dyDescent="0.15">
      <c r="A115" s="12">
        <v>114</v>
      </c>
      <c r="B115" s="2">
        <v>90.85</v>
      </c>
      <c r="C115" s="4">
        <v>45785.339398148149</v>
      </c>
      <c r="O115" s="4">
        <v>45785.339398148149</v>
      </c>
      <c r="P115" s="2">
        <v>90.85</v>
      </c>
      <c r="Q115" s="12">
        <v>114</v>
      </c>
      <c r="R115" s="13">
        <f>MAX(P$2:P115)</f>
        <v>97.26</v>
      </c>
      <c r="S115" s="12" t="str">
        <f t="shared" si="1"/>
        <v/>
      </c>
      <c r="V115" s="1"/>
      <c r="W115" s="4"/>
      <c r="X115" s="2"/>
    </row>
    <row r="116" spans="1:24" x14ac:dyDescent="0.15">
      <c r="A116" s="12">
        <v>115</v>
      </c>
      <c r="B116" s="2">
        <v>82.23</v>
      </c>
      <c r="C116" s="4">
        <v>45785.340289351851</v>
      </c>
      <c r="O116" s="4">
        <v>45785.340289351851</v>
      </c>
      <c r="P116" s="2">
        <v>82.23</v>
      </c>
      <c r="Q116" s="12">
        <v>115</v>
      </c>
      <c r="R116" s="13">
        <f>MAX(P$2:P116)</f>
        <v>97.26</v>
      </c>
      <c r="S116" s="12" t="str">
        <f t="shared" si="1"/>
        <v/>
      </c>
      <c r="V116" s="1"/>
      <c r="W116" s="4"/>
      <c r="X116" s="2"/>
    </row>
    <row r="117" spans="1:24" x14ac:dyDescent="0.15">
      <c r="A117" s="12">
        <v>116</v>
      </c>
      <c r="B117" s="2">
        <v>95.78</v>
      </c>
      <c r="C117" s="4">
        <v>45785.34474537037</v>
      </c>
      <c r="O117" s="4">
        <v>45785.34474537037</v>
      </c>
      <c r="P117" s="2">
        <v>95.78</v>
      </c>
      <c r="Q117" s="12">
        <v>116</v>
      </c>
      <c r="R117" s="13">
        <f>MAX(P$2:P117)</f>
        <v>97.26</v>
      </c>
      <c r="S117" s="12" t="str">
        <f t="shared" si="1"/>
        <v/>
      </c>
      <c r="V117" s="1"/>
      <c r="W117" s="4"/>
      <c r="X117" s="2"/>
    </row>
    <row r="118" spans="1:24" x14ac:dyDescent="0.15">
      <c r="A118" s="12">
        <v>117</v>
      </c>
      <c r="B118" s="2">
        <v>90.27</v>
      </c>
      <c r="C118" s="4">
        <v>45785.34646990741</v>
      </c>
      <c r="O118" s="4">
        <v>45785.34646990741</v>
      </c>
      <c r="P118" s="2">
        <v>90.27</v>
      </c>
      <c r="Q118" s="12">
        <v>117</v>
      </c>
      <c r="R118" s="13">
        <f>MAX(P$2:P118)</f>
        <v>97.26</v>
      </c>
      <c r="S118" s="12" t="str">
        <f t="shared" si="1"/>
        <v/>
      </c>
      <c r="V118" s="1"/>
      <c r="W118" s="4"/>
      <c r="X118" s="2"/>
    </row>
    <row r="119" spans="1:24" x14ac:dyDescent="0.15">
      <c r="A119" s="12">
        <v>118</v>
      </c>
      <c r="B119" s="2">
        <v>97.65</v>
      </c>
      <c r="C119" s="4">
        <v>45785.347766203704</v>
      </c>
      <c r="O119" s="4">
        <v>45785.347766203704</v>
      </c>
      <c r="P119" s="2">
        <v>97.65</v>
      </c>
      <c r="Q119" s="12">
        <v>118</v>
      </c>
      <c r="R119" s="13">
        <f>MAX(P$2:P119)</f>
        <v>97.65</v>
      </c>
      <c r="S119" s="12" t="b">
        <f t="shared" si="1"/>
        <v>1</v>
      </c>
      <c r="V119" s="1"/>
      <c r="W119" s="4"/>
      <c r="X119" s="2"/>
    </row>
    <row r="120" spans="1:24" x14ac:dyDescent="0.15">
      <c r="A120" s="12">
        <v>119</v>
      </c>
      <c r="B120" s="2">
        <v>95.37</v>
      </c>
      <c r="C120" s="4">
        <v>45785.349537037036</v>
      </c>
      <c r="O120" s="4">
        <v>45785.349537037036</v>
      </c>
      <c r="P120" s="2">
        <v>95.37</v>
      </c>
      <c r="Q120" s="12">
        <v>119</v>
      </c>
      <c r="R120" s="13">
        <f>MAX(P$2:P120)</f>
        <v>97.65</v>
      </c>
      <c r="S120" s="12" t="str">
        <f t="shared" si="1"/>
        <v/>
      </c>
      <c r="V120" s="1"/>
      <c r="W120" s="4"/>
      <c r="X120" s="2"/>
    </row>
    <row r="121" spans="1:24" x14ac:dyDescent="0.15">
      <c r="A121" s="12">
        <v>120</v>
      </c>
      <c r="B121" s="2">
        <v>89.55</v>
      </c>
      <c r="C121" s="4">
        <v>45785.353148148148</v>
      </c>
      <c r="O121" s="4">
        <v>45785.353148148148</v>
      </c>
      <c r="P121" s="2">
        <v>89.55</v>
      </c>
      <c r="Q121" s="12">
        <v>120</v>
      </c>
      <c r="R121" s="13">
        <f>MAX(P$2:P121)</f>
        <v>97.65</v>
      </c>
      <c r="S121" s="12" t="str">
        <f t="shared" si="1"/>
        <v/>
      </c>
      <c r="V121" s="1"/>
      <c r="W121" s="4"/>
      <c r="X121" s="2"/>
    </row>
    <row r="122" spans="1:24" x14ac:dyDescent="0.15">
      <c r="A122" s="12">
        <v>121</v>
      </c>
      <c r="B122" s="2">
        <v>92.73</v>
      </c>
      <c r="C122" s="4">
        <v>45786.318287037036</v>
      </c>
      <c r="O122" s="4">
        <v>45786.318287037036</v>
      </c>
      <c r="P122" s="2">
        <v>92.73</v>
      </c>
      <c r="Q122" s="12">
        <v>121</v>
      </c>
      <c r="R122" s="13">
        <f>MAX(P$2:P122)</f>
        <v>97.65</v>
      </c>
      <c r="S122" s="12" t="str">
        <f t="shared" si="1"/>
        <v/>
      </c>
      <c r="V122" s="1"/>
      <c r="W122" s="4"/>
      <c r="X122" s="2"/>
    </row>
    <row r="123" spans="1:24" x14ac:dyDescent="0.15">
      <c r="A123" s="12">
        <v>122</v>
      </c>
      <c r="B123" s="2">
        <v>85.99</v>
      </c>
      <c r="C123" s="4">
        <v>45786.319884259261</v>
      </c>
      <c r="O123" s="4">
        <v>45786.319884259261</v>
      </c>
      <c r="P123" s="2">
        <v>85.99</v>
      </c>
      <c r="Q123" s="12">
        <v>122</v>
      </c>
      <c r="R123" s="13">
        <f>MAX(P$2:P123)</f>
        <v>97.65</v>
      </c>
      <c r="S123" s="12" t="str">
        <f t="shared" si="1"/>
        <v/>
      </c>
      <c r="V123" s="1"/>
      <c r="W123" s="4"/>
      <c r="X123" s="2"/>
    </row>
    <row r="124" spans="1:24" x14ac:dyDescent="0.15">
      <c r="A124" s="12">
        <v>123</v>
      </c>
      <c r="B124" s="2">
        <v>85.48</v>
      </c>
      <c r="C124" s="4">
        <v>45786.320601851854</v>
      </c>
      <c r="O124" s="4">
        <v>45786.320601851854</v>
      </c>
      <c r="P124" s="2">
        <v>85.48</v>
      </c>
      <c r="Q124" s="12">
        <v>123</v>
      </c>
      <c r="R124" s="13">
        <f>MAX(P$2:P124)</f>
        <v>97.65</v>
      </c>
      <c r="S124" s="12" t="str">
        <f t="shared" si="1"/>
        <v/>
      </c>
      <c r="V124" s="1"/>
      <c r="W124" s="4"/>
      <c r="X124" s="2"/>
    </row>
    <row r="125" spans="1:24" x14ac:dyDescent="0.15">
      <c r="A125" s="12">
        <v>124</v>
      </c>
      <c r="B125" s="2">
        <v>98.77</v>
      </c>
      <c r="C125" s="4">
        <v>45786.322291666664</v>
      </c>
      <c r="O125" s="4">
        <v>45786.322291666664</v>
      </c>
      <c r="P125" s="2">
        <v>98.77</v>
      </c>
      <c r="Q125" s="12">
        <v>124</v>
      </c>
      <c r="R125" s="13">
        <f>MAX(P$2:P125)</f>
        <v>98.77</v>
      </c>
      <c r="S125" s="12" t="b">
        <f t="shared" si="1"/>
        <v>1</v>
      </c>
      <c r="V125" s="1"/>
      <c r="W125" s="4"/>
      <c r="X125" s="2"/>
    </row>
    <row r="126" spans="1:24" x14ac:dyDescent="0.15">
      <c r="A126" s="12">
        <v>125</v>
      </c>
      <c r="B126" s="2">
        <v>85.96</v>
      </c>
      <c r="C126" s="4">
        <v>45786.325532407405</v>
      </c>
      <c r="O126" s="4">
        <v>45786.325532407405</v>
      </c>
      <c r="P126" s="2">
        <v>85.96</v>
      </c>
      <c r="Q126" s="12">
        <v>125</v>
      </c>
      <c r="R126" s="13">
        <f>MAX(P$2:P126)</f>
        <v>98.77</v>
      </c>
      <c r="S126" s="12" t="str">
        <f t="shared" si="1"/>
        <v/>
      </c>
      <c r="V126" s="1"/>
      <c r="W126" s="4"/>
      <c r="X126" s="2"/>
    </row>
    <row r="127" spans="1:24" x14ac:dyDescent="0.15">
      <c r="A127" s="12">
        <v>126</v>
      </c>
      <c r="B127" s="2">
        <v>86.97</v>
      </c>
      <c r="C127" s="4">
        <v>45786.326643518521</v>
      </c>
      <c r="O127" s="4">
        <v>45786.326643518521</v>
      </c>
      <c r="P127" s="2">
        <v>86.97</v>
      </c>
      <c r="Q127" s="12">
        <v>126</v>
      </c>
      <c r="R127" s="13">
        <f>MAX(P$2:P127)</f>
        <v>98.77</v>
      </c>
      <c r="S127" s="12" t="str">
        <f t="shared" si="1"/>
        <v/>
      </c>
      <c r="V127" s="1"/>
      <c r="W127" s="4"/>
      <c r="X127" s="2"/>
    </row>
    <row r="128" spans="1:24" x14ac:dyDescent="0.15">
      <c r="A128" s="12">
        <v>127</v>
      </c>
      <c r="B128" s="2">
        <v>88.25</v>
      </c>
      <c r="C128" s="4">
        <v>45786.327928240738</v>
      </c>
      <c r="O128" s="4">
        <v>45786.327928240738</v>
      </c>
      <c r="P128" s="2">
        <v>88.25</v>
      </c>
      <c r="Q128" s="12">
        <v>127</v>
      </c>
      <c r="R128" s="13">
        <f>MAX(P$2:P128)</f>
        <v>98.77</v>
      </c>
      <c r="S128" s="12" t="str">
        <f t="shared" si="1"/>
        <v/>
      </c>
      <c r="V128" s="1"/>
      <c r="W128" s="4"/>
      <c r="X128" s="2"/>
    </row>
    <row r="129" spans="1:24" x14ac:dyDescent="0.15">
      <c r="A129" s="12">
        <v>128</v>
      </c>
      <c r="B129" s="2">
        <v>98.46</v>
      </c>
      <c r="C129" s="4">
        <v>45786.329386574071</v>
      </c>
      <c r="O129" s="4">
        <v>45786.329386574071</v>
      </c>
      <c r="P129" s="2">
        <v>98.46</v>
      </c>
      <c r="Q129" s="12">
        <v>128</v>
      </c>
      <c r="R129" s="13">
        <f>MAX(P$2:P129)</f>
        <v>98.77</v>
      </c>
      <c r="S129" s="12" t="str">
        <f t="shared" si="1"/>
        <v/>
      </c>
      <c r="V129" s="1"/>
      <c r="W129" s="4"/>
      <c r="X129" s="2"/>
    </row>
    <row r="130" spans="1:24" x14ac:dyDescent="0.15">
      <c r="A130" s="12">
        <v>129</v>
      </c>
      <c r="B130" s="2">
        <v>93.75</v>
      </c>
      <c r="C130" s="4">
        <v>45786.333171296297</v>
      </c>
      <c r="O130" s="4">
        <v>45786.333171296297</v>
      </c>
      <c r="P130" s="2">
        <v>93.75</v>
      </c>
      <c r="Q130" s="12">
        <v>129</v>
      </c>
      <c r="R130" s="13">
        <f>MAX(P$2:P130)</f>
        <v>98.77</v>
      </c>
      <c r="S130" s="12" t="str">
        <f t="shared" si="1"/>
        <v/>
      </c>
      <c r="V130" s="1"/>
      <c r="W130" s="4"/>
      <c r="X130" s="2"/>
    </row>
    <row r="131" spans="1:24" x14ac:dyDescent="0.15">
      <c r="A131" s="12">
        <v>130</v>
      </c>
      <c r="B131" s="2">
        <v>99.29</v>
      </c>
      <c r="C131" s="4">
        <v>45787.205891203703</v>
      </c>
      <c r="O131" s="4">
        <v>45787.205891203703</v>
      </c>
      <c r="P131" s="2">
        <v>99.29</v>
      </c>
      <c r="Q131" s="12">
        <v>130</v>
      </c>
      <c r="R131" s="13">
        <f>MAX(P$2:P131)</f>
        <v>99.29</v>
      </c>
      <c r="S131" s="12" t="b">
        <f t="shared" si="1"/>
        <v>1</v>
      </c>
      <c r="V131" s="1"/>
      <c r="W131" s="4"/>
      <c r="X131" s="2"/>
    </row>
    <row r="132" spans="1:24" x14ac:dyDescent="0.15">
      <c r="A132" s="12">
        <v>131</v>
      </c>
      <c r="B132" s="2">
        <v>88.78</v>
      </c>
      <c r="C132" s="4">
        <v>45787.208634259259</v>
      </c>
      <c r="O132" s="4">
        <v>45787.208634259259</v>
      </c>
      <c r="P132" s="2">
        <v>88.78</v>
      </c>
      <c r="Q132" s="12">
        <v>131</v>
      </c>
      <c r="R132" s="13">
        <f>MAX(P$2:P132)</f>
        <v>99.29</v>
      </c>
      <c r="S132" s="12" t="str">
        <f t="shared" ref="S132:S156" si="2">IF(R132&gt;R131,TRUE,"")</f>
        <v/>
      </c>
      <c r="V132" s="1"/>
      <c r="W132" s="4"/>
      <c r="X132" s="2"/>
    </row>
    <row r="133" spans="1:24" x14ac:dyDescent="0.15">
      <c r="A133" s="12">
        <v>132</v>
      </c>
      <c r="B133" s="2">
        <v>92.83</v>
      </c>
      <c r="C133" s="4">
        <v>45787.210833333331</v>
      </c>
      <c r="O133" s="4">
        <v>45787.210833333331</v>
      </c>
      <c r="P133" s="2">
        <v>92.83</v>
      </c>
      <c r="Q133" s="12">
        <v>132</v>
      </c>
      <c r="R133" s="13">
        <f>MAX(P$2:P133)</f>
        <v>99.29</v>
      </c>
      <c r="S133" s="12" t="str">
        <f t="shared" si="2"/>
        <v/>
      </c>
      <c r="V133" s="1"/>
      <c r="W133" s="4"/>
      <c r="X133" s="2"/>
    </row>
    <row r="134" spans="1:24" x14ac:dyDescent="0.15">
      <c r="A134" s="12">
        <v>133</v>
      </c>
      <c r="B134" s="2">
        <v>98.86</v>
      </c>
      <c r="C134" s="4">
        <v>45787.213090277779</v>
      </c>
      <c r="O134" s="4">
        <v>45787.213090277779</v>
      </c>
      <c r="P134" s="2">
        <v>98.86</v>
      </c>
      <c r="Q134" s="12">
        <v>133</v>
      </c>
      <c r="R134" s="13">
        <f>MAX(P$2:P134)</f>
        <v>99.29</v>
      </c>
      <c r="S134" s="12" t="str">
        <f t="shared" si="2"/>
        <v/>
      </c>
      <c r="V134" s="1"/>
      <c r="W134" s="4"/>
      <c r="X134" s="2"/>
    </row>
    <row r="135" spans="1:24" x14ac:dyDescent="0.15">
      <c r="A135" s="12">
        <v>134</v>
      </c>
      <c r="B135" s="2">
        <v>87.75</v>
      </c>
      <c r="C135" s="4">
        <v>45787.216886574075</v>
      </c>
      <c r="O135" s="4">
        <v>45787.216886574075</v>
      </c>
      <c r="P135" s="2">
        <v>87.75</v>
      </c>
      <c r="Q135" s="12">
        <v>134</v>
      </c>
      <c r="R135" s="13">
        <f>MAX(P$2:P135)</f>
        <v>99.29</v>
      </c>
      <c r="S135" s="12" t="str">
        <f t="shared" si="2"/>
        <v/>
      </c>
      <c r="V135" s="1"/>
      <c r="W135" s="4"/>
      <c r="X135" s="2"/>
    </row>
    <row r="136" spans="1:24" x14ac:dyDescent="0.15">
      <c r="A136" s="12">
        <v>135</v>
      </c>
      <c r="B136" s="2">
        <v>95.37</v>
      </c>
      <c r="C136" s="4">
        <v>45787.220821759256</v>
      </c>
      <c r="O136" s="4">
        <v>45787.220821759256</v>
      </c>
      <c r="P136" s="2">
        <v>95.37</v>
      </c>
      <c r="Q136" s="12">
        <v>135</v>
      </c>
      <c r="R136" s="13">
        <f>MAX(P$2:P136)</f>
        <v>99.29</v>
      </c>
      <c r="S136" s="12" t="str">
        <f t="shared" si="2"/>
        <v/>
      </c>
      <c r="V136" s="1"/>
      <c r="W136" s="4"/>
      <c r="X136" s="2"/>
    </row>
    <row r="137" spans="1:24" x14ac:dyDescent="0.15">
      <c r="A137" s="12">
        <v>136</v>
      </c>
      <c r="B137" s="2">
        <v>100.43</v>
      </c>
      <c r="C137" s="4">
        <v>45787.22179398148</v>
      </c>
      <c r="O137" s="4">
        <v>45787.22179398148</v>
      </c>
      <c r="P137" s="2">
        <v>100.43</v>
      </c>
      <c r="Q137" s="12">
        <v>136</v>
      </c>
      <c r="R137" s="13">
        <f>MAX(P$2:P137)</f>
        <v>100.43</v>
      </c>
      <c r="S137" s="12" t="b">
        <f t="shared" si="2"/>
        <v>1</v>
      </c>
      <c r="V137" s="1"/>
      <c r="W137" s="4"/>
      <c r="X137" s="2"/>
    </row>
    <row r="138" spans="1:24" x14ac:dyDescent="0.15">
      <c r="A138" s="12">
        <v>137</v>
      </c>
      <c r="B138" s="2">
        <v>94.61</v>
      </c>
      <c r="C138" s="4">
        <v>45787.298506944448</v>
      </c>
      <c r="O138" s="4">
        <v>45787.298506944448</v>
      </c>
      <c r="P138" s="2">
        <v>94.61</v>
      </c>
      <c r="Q138" s="12">
        <v>137</v>
      </c>
      <c r="R138" s="13">
        <f>MAX(P$2:P138)</f>
        <v>100.43</v>
      </c>
      <c r="S138" s="12" t="str">
        <f t="shared" si="2"/>
        <v/>
      </c>
      <c r="V138" s="1"/>
      <c r="W138" s="4"/>
      <c r="X138" s="2"/>
    </row>
    <row r="139" spans="1:24" x14ac:dyDescent="0.15">
      <c r="A139" s="12">
        <v>138</v>
      </c>
      <c r="B139" s="2">
        <v>98.94</v>
      </c>
      <c r="C139" s="4">
        <v>45787.299756944441</v>
      </c>
      <c r="O139" s="4">
        <v>45787.299756944441</v>
      </c>
      <c r="P139" s="2">
        <v>98.94</v>
      </c>
      <c r="Q139" s="12">
        <v>138</v>
      </c>
      <c r="R139" s="13">
        <f>MAX(P$2:P139)</f>
        <v>100.43</v>
      </c>
      <c r="S139" s="12" t="str">
        <f t="shared" si="2"/>
        <v/>
      </c>
      <c r="V139" s="1"/>
      <c r="W139" s="4"/>
      <c r="X139" s="2"/>
    </row>
    <row r="140" spans="1:24" x14ac:dyDescent="0.15">
      <c r="A140" s="12">
        <v>139</v>
      </c>
      <c r="B140" s="2">
        <v>92.43</v>
      </c>
      <c r="C140" s="4">
        <v>45787.301666666666</v>
      </c>
      <c r="O140" s="4">
        <v>45787.301666666666</v>
      </c>
      <c r="P140" s="2">
        <v>92.43</v>
      </c>
      <c r="Q140" s="12">
        <v>139</v>
      </c>
      <c r="R140" s="13">
        <f>MAX(P$2:P140)</f>
        <v>100.43</v>
      </c>
      <c r="S140" s="12" t="str">
        <f t="shared" si="2"/>
        <v/>
      </c>
      <c r="V140" s="1"/>
      <c r="W140" s="4"/>
      <c r="X140" s="2"/>
    </row>
    <row r="141" spans="1:24" x14ac:dyDescent="0.15">
      <c r="A141" s="12">
        <v>140</v>
      </c>
      <c r="B141" s="2">
        <v>98.18</v>
      </c>
      <c r="C141" s="4">
        <v>45787.30259259259</v>
      </c>
      <c r="O141" s="4">
        <v>45787.30259259259</v>
      </c>
      <c r="P141" s="2">
        <v>98.18</v>
      </c>
      <c r="Q141" s="12">
        <v>140</v>
      </c>
      <c r="R141" s="13">
        <f>MAX(P$2:P141)</f>
        <v>100.43</v>
      </c>
      <c r="S141" s="12" t="str">
        <f t="shared" si="2"/>
        <v/>
      </c>
      <c r="V141" s="1"/>
      <c r="W141" s="4"/>
      <c r="X141" s="2"/>
    </row>
    <row r="142" spans="1:24" x14ac:dyDescent="0.15">
      <c r="A142" s="12">
        <v>141</v>
      </c>
      <c r="B142" s="2">
        <v>97.81</v>
      </c>
      <c r="C142" s="4">
        <v>45787.303657407407</v>
      </c>
      <c r="O142" s="4">
        <v>45787.303657407407</v>
      </c>
      <c r="P142" s="2">
        <v>97.81</v>
      </c>
      <c r="Q142" s="12">
        <v>141</v>
      </c>
      <c r="R142" s="13">
        <f>MAX(P$2:P142)</f>
        <v>100.43</v>
      </c>
      <c r="S142" s="12" t="str">
        <f t="shared" si="2"/>
        <v/>
      </c>
      <c r="V142" s="1"/>
      <c r="W142" s="4"/>
      <c r="X142" s="2"/>
    </row>
    <row r="143" spans="1:24" x14ac:dyDescent="0.15">
      <c r="A143" s="12">
        <v>142</v>
      </c>
      <c r="B143" s="2">
        <v>98.24</v>
      </c>
      <c r="C143" s="4">
        <v>45787.305601851855</v>
      </c>
      <c r="O143" s="4">
        <v>45787.305601851855</v>
      </c>
      <c r="P143" s="2">
        <v>98.24</v>
      </c>
      <c r="Q143" s="12">
        <v>142</v>
      </c>
      <c r="R143" s="13">
        <f>MAX(P$2:P143)</f>
        <v>100.43</v>
      </c>
      <c r="S143" s="12" t="str">
        <f t="shared" si="2"/>
        <v/>
      </c>
      <c r="V143" s="1"/>
      <c r="W143" s="4"/>
      <c r="X143" s="2"/>
    </row>
    <row r="144" spans="1:24" x14ac:dyDescent="0.15">
      <c r="A144" s="12">
        <v>143</v>
      </c>
      <c r="B144" s="2">
        <v>92.35</v>
      </c>
      <c r="C144" s="4">
        <v>45787.308078703703</v>
      </c>
      <c r="O144" s="4">
        <v>45787.308078703703</v>
      </c>
      <c r="P144" s="2">
        <v>92.35</v>
      </c>
      <c r="Q144" s="12">
        <v>143</v>
      </c>
      <c r="R144" s="13">
        <f>MAX(P$2:P144)</f>
        <v>100.43</v>
      </c>
      <c r="S144" s="12" t="str">
        <f t="shared" si="2"/>
        <v/>
      </c>
      <c r="V144" s="1"/>
      <c r="W144" s="4"/>
      <c r="X144" s="2"/>
    </row>
    <row r="145" spans="1:24" x14ac:dyDescent="0.15">
      <c r="A145" s="12">
        <v>144</v>
      </c>
      <c r="B145" s="2">
        <v>93.82</v>
      </c>
      <c r="C145" s="4">
        <v>45787.312858796293</v>
      </c>
      <c r="O145" s="4">
        <v>45787.312858796293</v>
      </c>
      <c r="P145" s="2">
        <v>93.82</v>
      </c>
      <c r="Q145" s="12">
        <v>144</v>
      </c>
      <c r="R145" s="13">
        <f>MAX(P$2:P145)</f>
        <v>100.43</v>
      </c>
      <c r="S145" s="12" t="str">
        <f t="shared" si="2"/>
        <v/>
      </c>
      <c r="V145" s="1"/>
      <c r="W145" s="4"/>
      <c r="X145" s="2"/>
    </row>
    <row r="146" spans="1:24" x14ac:dyDescent="0.15">
      <c r="A146" s="12">
        <v>145</v>
      </c>
      <c r="B146" s="2">
        <v>93.77</v>
      </c>
      <c r="C146" s="4">
        <v>45788.231458333335</v>
      </c>
      <c r="O146" s="4">
        <v>45788.231458333335</v>
      </c>
      <c r="P146" s="2">
        <v>93.77</v>
      </c>
      <c r="Q146" s="12">
        <v>145</v>
      </c>
      <c r="R146" s="13">
        <f>MAX(P$2:P146)</f>
        <v>100.43</v>
      </c>
      <c r="S146" s="12" t="str">
        <f t="shared" si="2"/>
        <v/>
      </c>
      <c r="V146" s="1"/>
      <c r="W146" s="4"/>
      <c r="X146" s="2"/>
    </row>
    <row r="147" spans="1:24" x14ac:dyDescent="0.15">
      <c r="A147" s="12">
        <v>146</v>
      </c>
      <c r="B147" s="2">
        <v>95.12</v>
      </c>
      <c r="C147" s="4">
        <v>45788.233923611115</v>
      </c>
      <c r="O147" s="4">
        <v>45788.233923611115</v>
      </c>
      <c r="P147" s="2">
        <v>95.12</v>
      </c>
      <c r="Q147" s="12">
        <v>146</v>
      </c>
      <c r="R147" s="13">
        <f>MAX(P$2:P147)</f>
        <v>100.43</v>
      </c>
      <c r="S147" s="12" t="str">
        <f t="shared" si="2"/>
        <v/>
      </c>
      <c r="V147" s="1"/>
      <c r="W147" s="4"/>
      <c r="X147" s="2"/>
    </row>
    <row r="148" spans="1:24" x14ac:dyDescent="0.15">
      <c r="A148" s="12">
        <v>147</v>
      </c>
      <c r="B148" s="2">
        <v>91.17</v>
      </c>
      <c r="C148" s="4">
        <v>45788.236296296294</v>
      </c>
      <c r="O148" s="4">
        <v>45788.236296296294</v>
      </c>
      <c r="P148" s="2">
        <v>91.17</v>
      </c>
      <c r="Q148" s="12">
        <v>147</v>
      </c>
      <c r="R148" s="13">
        <f>MAX(P$2:P148)</f>
        <v>100.43</v>
      </c>
      <c r="S148" s="12" t="str">
        <f t="shared" si="2"/>
        <v/>
      </c>
      <c r="V148" s="1"/>
      <c r="W148" s="4"/>
      <c r="X148" s="2"/>
    </row>
    <row r="149" spans="1:24" x14ac:dyDescent="0.15">
      <c r="A149" s="12">
        <v>148</v>
      </c>
      <c r="B149" s="2">
        <v>96.45</v>
      </c>
      <c r="C149" s="4">
        <v>45788.239189814813</v>
      </c>
      <c r="O149" s="4">
        <v>45788.239189814813</v>
      </c>
      <c r="P149" s="2">
        <v>96.45</v>
      </c>
      <c r="Q149" s="12">
        <v>148</v>
      </c>
      <c r="R149" s="13">
        <f>MAX(P$2:P149)</f>
        <v>100.43</v>
      </c>
      <c r="S149" s="12" t="str">
        <f t="shared" si="2"/>
        <v/>
      </c>
      <c r="V149" s="1"/>
      <c r="W149" s="4"/>
      <c r="X149" s="2"/>
    </row>
    <row r="150" spans="1:24" x14ac:dyDescent="0.15">
      <c r="A150" s="12">
        <v>149</v>
      </c>
      <c r="B150" s="2">
        <v>100.02</v>
      </c>
      <c r="C150" s="4">
        <v>45788.241203703707</v>
      </c>
      <c r="O150" s="4">
        <v>45788.241203703707</v>
      </c>
      <c r="P150" s="2">
        <v>100.02</v>
      </c>
      <c r="Q150" s="12">
        <v>149</v>
      </c>
      <c r="R150" s="13">
        <f>MAX(P$2:P150)</f>
        <v>100.43</v>
      </c>
      <c r="S150" s="12" t="str">
        <f t="shared" si="2"/>
        <v/>
      </c>
      <c r="V150" s="1"/>
      <c r="W150" s="4"/>
      <c r="X150" s="2"/>
    </row>
    <row r="151" spans="1:24" x14ac:dyDescent="0.15">
      <c r="A151" s="12">
        <v>150</v>
      </c>
      <c r="B151" s="2">
        <v>88.42</v>
      </c>
      <c r="C151" s="4">
        <v>45788.307754629626</v>
      </c>
      <c r="O151" s="4">
        <v>45788.307754629626</v>
      </c>
      <c r="P151" s="2">
        <v>88.42</v>
      </c>
      <c r="Q151" s="12">
        <v>150</v>
      </c>
      <c r="R151" s="13">
        <f>MAX(P$2:P151)</f>
        <v>100.43</v>
      </c>
      <c r="S151" s="12" t="str">
        <f t="shared" si="2"/>
        <v/>
      </c>
      <c r="V151" s="1"/>
      <c r="W151" s="4"/>
      <c r="X151" s="2"/>
    </row>
    <row r="152" spans="1:24" x14ac:dyDescent="0.15">
      <c r="A152" s="12">
        <v>151</v>
      </c>
      <c r="B152" s="2">
        <v>89.8</v>
      </c>
      <c r="C152" s="4">
        <v>45788.308599537035</v>
      </c>
      <c r="O152" s="4">
        <v>45788.308599537035</v>
      </c>
      <c r="P152" s="2">
        <v>89.8</v>
      </c>
      <c r="Q152" s="12">
        <v>151</v>
      </c>
      <c r="R152" s="13">
        <f>MAX(P$2:P152)</f>
        <v>100.43</v>
      </c>
      <c r="S152" s="12" t="str">
        <f t="shared" si="2"/>
        <v/>
      </c>
      <c r="V152" s="1"/>
      <c r="W152" s="4"/>
      <c r="X152" s="2"/>
    </row>
    <row r="153" spans="1:24" x14ac:dyDescent="0.15">
      <c r="A153" s="12">
        <v>152</v>
      </c>
      <c r="B153" s="2">
        <v>92.09</v>
      </c>
      <c r="C153" s="4">
        <v>45788.309479166666</v>
      </c>
      <c r="O153" s="4">
        <v>45788.309479166666</v>
      </c>
      <c r="P153" s="2">
        <v>92.09</v>
      </c>
      <c r="Q153" s="12">
        <v>152</v>
      </c>
      <c r="R153" s="13">
        <f>MAX(P$2:P153)</f>
        <v>100.43</v>
      </c>
      <c r="S153" s="12" t="str">
        <f t="shared" si="2"/>
        <v/>
      </c>
      <c r="V153" s="1"/>
      <c r="W153" s="4"/>
      <c r="X153" s="2"/>
    </row>
    <row r="154" spans="1:24" x14ac:dyDescent="0.15">
      <c r="A154" s="12">
        <v>153</v>
      </c>
      <c r="B154" s="2">
        <v>94.09</v>
      </c>
      <c r="C154" s="4">
        <v>45788.310324074075</v>
      </c>
      <c r="O154" s="4">
        <v>45788.310324074075</v>
      </c>
      <c r="P154" s="2">
        <v>94.09</v>
      </c>
      <c r="Q154" s="12">
        <v>153</v>
      </c>
      <c r="R154" s="13">
        <f>MAX(P$2:P154)</f>
        <v>100.43</v>
      </c>
      <c r="S154" s="12" t="str">
        <f t="shared" si="2"/>
        <v/>
      </c>
      <c r="V154" s="1"/>
      <c r="W154" s="4"/>
      <c r="X154" s="2"/>
    </row>
    <row r="155" spans="1:24" x14ac:dyDescent="0.15">
      <c r="A155" s="12">
        <v>154</v>
      </c>
      <c r="B155" s="2">
        <v>87.8</v>
      </c>
      <c r="C155" s="4">
        <v>45788.313969907409</v>
      </c>
      <c r="O155" s="4">
        <v>45788.313969907409</v>
      </c>
      <c r="P155" s="2">
        <v>87.8</v>
      </c>
      <c r="Q155" s="12">
        <v>154</v>
      </c>
      <c r="R155" s="13">
        <f>MAX(P$2:P155)</f>
        <v>100.43</v>
      </c>
      <c r="S155" s="12" t="str">
        <f t="shared" si="2"/>
        <v/>
      </c>
      <c r="V155" s="1"/>
      <c r="W155" s="4"/>
      <c r="X155" s="2"/>
    </row>
    <row r="156" spans="1:24" x14ac:dyDescent="0.15">
      <c r="A156" s="12">
        <v>155</v>
      </c>
      <c r="B156" s="2">
        <v>97.54</v>
      </c>
      <c r="C156" s="4">
        <v>45788.316967592589</v>
      </c>
      <c r="O156" s="4">
        <v>45788.316967592589</v>
      </c>
      <c r="P156" s="2">
        <v>97.54</v>
      </c>
      <c r="Q156" s="12">
        <v>155</v>
      </c>
      <c r="R156" s="13">
        <f>MAX(P$2:P156)</f>
        <v>100.43</v>
      </c>
      <c r="S156" s="12" t="str">
        <f t="shared" si="2"/>
        <v/>
      </c>
      <c r="V156" s="1"/>
      <c r="W156" s="4"/>
      <c r="X156" s="2"/>
    </row>
    <row r="158" spans="1:24" x14ac:dyDescent="0.15">
      <c r="B158" s="2"/>
      <c r="C158" s="4" t="s">
        <v>597</v>
      </c>
      <c r="E158" s="12" t="s">
        <v>598</v>
      </c>
      <c r="O158" s="4">
        <v>45522.297407407408</v>
      </c>
      <c r="P158" s="2">
        <v>45.07</v>
      </c>
      <c r="Q158" s="12">
        <v>1</v>
      </c>
      <c r="R158" s="13">
        <v>45.07</v>
      </c>
      <c r="S158" s="12" t="b">
        <v>1</v>
      </c>
    </row>
    <row r="159" spans="1:24" x14ac:dyDescent="0.15">
      <c r="C159" s="4">
        <v>45522</v>
      </c>
      <c r="D159" s="12">
        <f>COUNTIF(C$2:C$157,"&gt;"&amp;C159)</f>
        <v>155</v>
      </c>
      <c r="E159" s="12">
        <f>D159-D160</f>
        <v>5</v>
      </c>
      <c r="O159" s="4">
        <v>45522.302164351851</v>
      </c>
      <c r="P159" s="2">
        <v>46.48</v>
      </c>
      <c r="Q159" s="12">
        <v>4</v>
      </c>
      <c r="R159" s="13">
        <v>46.48</v>
      </c>
      <c r="S159" s="12" t="b">
        <v>1</v>
      </c>
    </row>
    <row r="160" spans="1:24" x14ac:dyDescent="0.15">
      <c r="C160" s="4">
        <v>45600</v>
      </c>
      <c r="D160" s="12">
        <f t="shared" ref="D160:D174" si="3">COUNTIF(C$2:C$157,"&gt;"&amp;C160)</f>
        <v>150</v>
      </c>
      <c r="E160" s="12">
        <f t="shared" ref="E160:E174" si="4">D160-D161</f>
        <v>5</v>
      </c>
      <c r="O160" s="4">
        <v>45522.305</v>
      </c>
      <c r="P160" s="2">
        <v>47.01</v>
      </c>
      <c r="Q160" s="12">
        <v>5</v>
      </c>
      <c r="R160" s="13">
        <v>47.01</v>
      </c>
      <c r="S160" s="12" t="b">
        <v>1</v>
      </c>
    </row>
    <row r="161" spans="3:19" x14ac:dyDescent="0.15">
      <c r="C161" s="4">
        <v>45775</v>
      </c>
      <c r="D161" s="12">
        <f t="shared" si="3"/>
        <v>145</v>
      </c>
      <c r="E161" s="12">
        <f t="shared" si="4"/>
        <v>7</v>
      </c>
      <c r="O161" s="4">
        <v>45600.38181712963</v>
      </c>
      <c r="P161" s="2">
        <v>54.62</v>
      </c>
      <c r="Q161" s="12">
        <v>6</v>
      </c>
      <c r="R161" s="13">
        <v>54.62</v>
      </c>
      <c r="S161" s="12" t="b">
        <v>1</v>
      </c>
    </row>
    <row r="162" spans="3:19" x14ac:dyDescent="0.15">
      <c r="C162" s="4">
        <v>45776</v>
      </c>
      <c r="D162" s="12">
        <f t="shared" si="3"/>
        <v>138</v>
      </c>
      <c r="E162" s="12">
        <f t="shared" si="4"/>
        <v>14</v>
      </c>
      <c r="O162" s="4">
        <v>45600.383587962962</v>
      </c>
      <c r="P162" s="2">
        <v>76.52</v>
      </c>
      <c r="Q162" s="12">
        <v>7</v>
      </c>
      <c r="R162" s="13">
        <v>76.52</v>
      </c>
      <c r="S162" s="12" t="b">
        <v>1</v>
      </c>
    </row>
    <row r="163" spans="3:19" x14ac:dyDescent="0.15">
      <c r="C163" s="4">
        <v>45777</v>
      </c>
      <c r="D163" s="12">
        <f t="shared" si="3"/>
        <v>124</v>
      </c>
      <c r="E163" s="12">
        <f t="shared" si="4"/>
        <v>16</v>
      </c>
      <c r="O163" s="4">
        <v>45775.317291666666</v>
      </c>
      <c r="P163" s="2">
        <v>78.430000000000007</v>
      </c>
      <c r="Q163" s="12">
        <v>13</v>
      </c>
      <c r="R163" s="13">
        <v>78.430000000000007</v>
      </c>
      <c r="S163" s="12" t="b">
        <v>1</v>
      </c>
    </row>
    <row r="164" spans="3:19" x14ac:dyDescent="0.15">
      <c r="C164" s="4">
        <v>45778</v>
      </c>
      <c r="D164" s="12">
        <f t="shared" si="3"/>
        <v>108</v>
      </c>
      <c r="E164" s="12">
        <f t="shared" si="4"/>
        <v>13</v>
      </c>
      <c r="O164" s="4">
        <v>45775.323761574073</v>
      </c>
      <c r="P164" s="2">
        <v>83</v>
      </c>
      <c r="Q164" s="12">
        <v>17</v>
      </c>
      <c r="R164" s="13">
        <v>83</v>
      </c>
      <c r="S164" s="12" t="b">
        <v>1</v>
      </c>
    </row>
    <row r="165" spans="3:19" x14ac:dyDescent="0.15">
      <c r="C165" s="4">
        <v>45779</v>
      </c>
      <c r="D165" s="12">
        <f t="shared" si="3"/>
        <v>95</v>
      </c>
      <c r="E165" s="12">
        <f t="shared" si="4"/>
        <v>11</v>
      </c>
      <c r="O165" s="4">
        <v>45776.219756944447</v>
      </c>
      <c r="P165" s="2">
        <v>83.44</v>
      </c>
      <c r="Q165" s="12">
        <v>24</v>
      </c>
      <c r="R165" s="13">
        <v>83.44</v>
      </c>
      <c r="S165" s="12" t="b">
        <v>1</v>
      </c>
    </row>
    <row r="166" spans="3:19" x14ac:dyDescent="0.15">
      <c r="C166" s="4">
        <v>45780</v>
      </c>
      <c r="D166" s="12">
        <f t="shared" si="3"/>
        <v>84</v>
      </c>
      <c r="E166" s="12">
        <f t="shared" si="4"/>
        <v>13</v>
      </c>
      <c r="O166" s="4">
        <v>45776.22148148148</v>
      </c>
      <c r="P166" s="2">
        <v>83.67</v>
      </c>
      <c r="Q166" s="12">
        <v>25</v>
      </c>
      <c r="R166" s="13">
        <v>83.67</v>
      </c>
      <c r="S166" s="12" t="b">
        <v>1</v>
      </c>
    </row>
    <row r="167" spans="3:19" x14ac:dyDescent="0.15">
      <c r="C167" s="4">
        <v>45781</v>
      </c>
      <c r="D167" s="12">
        <f t="shared" si="3"/>
        <v>71</v>
      </c>
      <c r="E167" s="12">
        <f t="shared" si="4"/>
        <v>12</v>
      </c>
      <c r="O167" s="4">
        <v>45776.305439814816</v>
      </c>
      <c r="P167" s="2">
        <v>84.99</v>
      </c>
      <c r="Q167" s="12">
        <v>27</v>
      </c>
      <c r="R167" s="13">
        <v>84.99</v>
      </c>
      <c r="S167" s="12" t="b">
        <v>1</v>
      </c>
    </row>
    <row r="168" spans="3:19" x14ac:dyDescent="0.15">
      <c r="C168" s="4">
        <v>45782</v>
      </c>
      <c r="D168" s="12">
        <f t="shared" si="3"/>
        <v>59</v>
      </c>
      <c r="E168" s="12">
        <f t="shared" si="4"/>
        <v>0</v>
      </c>
      <c r="O168" s="4">
        <v>45776.314583333333</v>
      </c>
      <c r="P168" s="2">
        <v>88.56</v>
      </c>
      <c r="Q168" s="12">
        <v>31</v>
      </c>
      <c r="R168" s="13">
        <v>88.56</v>
      </c>
      <c r="S168" s="12" t="b">
        <v>1</v>
      </c>
    </row>
    <row r="169" spans="3:19" x14ac:dyDescent="0.15">
      <c r="C169" s="4">
        <v>45783</v>
      </c>
      <c r="D169" s="12">
        <f t="shared" si="3"/>
        <v>59</v>
      </c>
      <c r="E169" s="12">
        <f t="shared" si="4"/>
        <v>12</v>
      </c>
      <c r="O169" s="4">
        <v>45777.193182870367</v>
      </c>
      <c r="P169" s="2">
        <v>89.96</v>
      </c>
      <c r="Q169" s="12">
        <v>35</v>
      </c>
      <c r="R169" s="13">
        <v>89.96</v>
      </c>
      <c r="S169" s="12" t="b">
        <v>1</v>
      </c>
    </row>
    <row r="170" spans="3:19" x14ac:dyDescent="0.15">
      <c r="C170" s="4">
        <v>45784</v>
      </c>
      <c r="D170" s="12">
        <f t="shared" si="3"/>
        <v>47</v>
      </c>
      <c r="E170" s="12">
        <f t="shared" si="4"/>
        <v>4</v>
      </c>
      <c r="O170" s="4">
        <v>45777.203055555554</v>
      </c>
      <c r="P170" s="2">
        <v>91.34</v>
      </c>
      <c r="Q170" s="12">
        <v>38</v>
      </c>
      <c r="R170" s="13">
        <v>91.34</v>
      </c>
      <c r="S170" s="12" t="b">
        <v>1</v>
      </c>
    </row>
    <row r="171" spans="3:19" x14ac:dyDescent="0.15">
      <c r="C171" s="4">
        <v>45785</v>
      </c>
      <c r="D171" s="12">
        <f t="shared" si="3"/>
        <v>43</v>
      </c>
      <c r="E171" s="12">
        <f t="shared" si="4"/>
        <v>8</v>
      </c>
      <c r="O171" s="4">
        <v>45777.305497685185</v>
      </c>
      <c r="P171" s="2">
        <v>95.82</v>
      </c>
      <c r="Q171" s="12">
        <v>47</v>
      </c>
      <c r="R171" s="13">
        <v>95.82</v>
      </c>
      <c r="S171" s="12" t="b">
        <v>1</v>
      </c>
    </row>
    <row r="172" spans="3:19" x14ac:dyDescent="0.15">
      <c r="C172" s="4">
        <v>45786</v>
      </c>
      <c r="D172" s="12">
        <f t="shared" si="3"/>
        <v>35</v>
      </c>
      <c r="E172" s="12">
        <f t="shared" si="4"/>
        <v>9</v>
      </c>
      <c r="O172" s="4">
        <v>45781.304247685184</v>
      </c>
      <c r="P172" s="2">
        <v>97.26</v>
      </c>
      <c r="Q172" s="12">
        <v>91</v>
      </c>
      <c r="R172" s="13">
        <v>97.26</v>
      </c>
      <c r="S172" s="12" t="b">
        <v>1</v>
      </c>
    </row>
    <row r="173" spans="3:19" x14ac:dyDescent="0.15">
      <c r="C173" s="4">
        <v>45787</v>
      </c>
      <c r="D173" s="12">
        <f t="shared" si="3"/>
        <v>26</v>
      </c>
      <c r="E173" s="12">
        <f t="shared" si="4"/>
        <v>15</v>
      </c>
      <c r="O173" s="4">
        <v>45785.347766203704</v>
      </c>
      <c r="P173" s="2">
        <v>97.65</v>
      </c>
      <c r="Q173" s="12">
        <v>118</v>
      </c>
      <c r="R173" s="13">
        <v>97.65</v>
      </c>
      <c r="S173" s="12" t="b">
        <v>1</v>
      </c>
    </row>
    <row r="174" spans="3:19" x14ac:dyDescent="0.15">
      <c r="C174" s="4">
        <v>45788</v>
      </c>
      <c r="D174" s="12">
        <f t="shared" si="3"/>
        <v>11</v>
      </c>
      <c r="E174" s="12">
        <f t="shared" si="4"/>
        <v>11</v>
      </c>
      <c r="O174" s="4">
        <v>45786.322291666664</v>
      </c>
      <c r="P174" s="2">
        <v>98.77</v>
      </c>
      <c r="Q174" s="12">
        <v>124</v>
      </c>
      <c r="R174" s="13">
        <v>98.77</v>
      </c>
      <c r="S174" s="12" t="b">
        <v>1</v>
      </c>
    </row>
    <row r="175" spans="3:19" x14ac:dyDescent="0.15">
      <c r="O175" s="4">
        <v>45787.205891203703</v>
      </c>
      <c r="P175" s="2">
        <v>99.29</v>
      </c>
      <c r="Q175" s="12">
        <v>130</v>
      </c>
      <c r="R175" s="13">
        <v>99.29</v>
      </c>
      <c r="S175" s="12" t="b">
        <v>1</v>
      </c>
    </row>
    <row r="176" spans="3:19" x14ac:dyDescent="0.15">
      <c r="O176" s="4">
        <v>45787.22179398148</v>
      </c>
      <c r="P176" s="2">
        <v>100.43</v>
      </c>
      <c r="Q176" s="12">
        <v>136</v>
      </c>
      <c r="R176" s="13">
        <v>100.43</v>
      </c>
      <c r="S176" s="12" t="b">
        <v>1</v>
      </c>
    </row>
    <row r="177" spans="15:16" x14ac:dyDescent="0.4">
      <c r="O177" s="14"/>
      <c r="P177" s="13"/>
    </row>
    <row r="178" spans="15:16" x14ac:dyDescent="0.4">
      <c r="O178" s="14"/>
      <c r="P178" s="13"/>
    </row>
    <row r="179" spans="15:16" x14ac:dyDescent="0.4">
      <c r="O179" s="14"/>
      <c r="P179" s="13"/>
    </row>
    <row r="180" spans="15:16" x14ac:dyDescent="0.4">
      <c r="O180" s="14"/>
      <c r="P180" s="13"/>
    </row>
    <row r="181" spans="15:16" x14ac:dyDescent="0.4">
      <c r="O181" s="14"/>
      <c r="P181" s="13"/>
    </row>
    <row r="182" spans="15:16" x14ac:dyDescent="0.4">
      <c r="O182" s="14"/>
      <c r="P182" s="13"/>
    </row>
    <row r="183" spans="15:16" x14ac:dyDescent="0.4">
      <c r="O183" s="14"/>
      <c r="P183" s="13"/>
    </row>
    <row r="184" spans="15:16" x14ac:dyDescent="0.4">
      <c r="O184" s="14"/>
      <c r="P184" s="13"/>
    </row>
    <row r="185" spans="15:16" x14ac:dyDescent="0.4">
      <c r="O185" s="14"/>
      <c r="P185" s="13"/>
    </row>
    <row r="186" spans="15:16" x14ac:dyDescent="0.4">
      <c r="O186" s="14"/>
      <c r="P186" s="13"/>
    </row>
    <row r="187" spans="15:16" x14ac:dyDescent="0.4">
      <c r="O187" s="14"/>
      <c r="P187" s="13"/>
    </row>
    <row r="188" spans="15:16" x14ac:dyDescent="0.4">
      <c r="O188" s="14"/>
      <c r="P188" s="13"/>
    </row>
    <row r="189" spans="15:16" x14ac:dyDescent="0.4">
      <c r="O189" s="14"/>
      <c r="P189" s="13"/>
    </row>
    <row r="190" spans="15:16" x14ac:dyDescent="0.4">
      <c r="O190" s="14"/>
      <c r="P190" s="13"/>
    </row>
    <row r="191" spans="15:16" x14ac:dyDescent="0.4">
      <c r="O191" s="14"/>
      <c r="P191" s="13"/>
    </row>
    <row r="192" spans="15:16" x14ac:dyDescent="0.4">
      <c r="O192" s="14"/>
      <c r="P192" s="13"/>
    </row>
    <row r="193" spans="15:16" x14ac:dyDescent="0.4">
      <c r="O193" s="14"/>
      <c r="P193" s="13"/>
    </row>
    <row r="194" spans="15:16" x14ac:dyDescent="0.4">
      <c r="O194" s="14"/>
      <c r="P194" s="13"/>
    </row>
    <row r="195" spans="15:16" x14ac:dyDescent="0.4">
      <c r="O195" s="14"/>
      <c r="P195" s="13"/>
    </row>
    <row r="196" spans="15:16" x14ac:dyDescent="0.4">
      <c r="O196" s="14"/>
      <c r="P196" s="13"/>
    </row>
    <row r="197" spans="15:16" x14ac:dyDescent="0.4">
      <c r="O197" s="14"/>
      <c r="P197" s="13"/>
    </row>
    <row r="198" spans="15:16" x14ac:dyDescent="0.4">
      <c r="O198" s="14"/>
      <c r="P198" s="13"/>
    </row>
    <row r="199" spans="15:16" x14ac:dyDescent="0.4">
      <c r="O199" s="14"/>
      <c r="P199" s="13"/>
    </row>
    <row r="200" spans="15:16" x14ac:dyDescent="0.4">
      <c r="O200" s="14"/>
      <c r="P200" s="13"/>
    </row>
    <row r="201" spans="15:16" x14ac:dyDescent="0.4">
      <c r="O201" s="14"/>
      <c r="P201" s="13"/>
    </row>
    <row r="202" spans="15:16" x14ac:dyDescent="0.4">
      <c r="O202" s="14"/>
      <c r="P202" s="13"/>
    </row>
    <row r="203" spans="15:16" x14ac:dyDescent="0.4">
      <c r="O203" s="14"/>
      <c r="P203" s="13"/>
    </row>
    <row r="204" spans="15:16" x14ac:dyDescent="0.4">
      <c r="O204" s="14"/>
      <c r="P204" s="13"/>
    </row>
    <row r="205" spans="15:16" x14ac:dyDescent="0.4">
      <c r="O205" s="14"/>
      <c r="P205" s="13"/>
    </row>
    <row r="206" spans="15:16" x14ac:dyDescent="0.4">
      <c r="O206" s="14"/>
      <c r="P206" s="13"/>
    </row>
    <row r="207" spans="15:16" x14ac:dyDescent="0.4">
      <c r="O207" s="14"/>
      <c r="P207" s="13"/>
    </row>
    <row r="208" spans="15:16" x14ac:dyDescent="0.4">
      <c r="O208" s="14"/>
      <c r="P208" s="13"/>
    </row>
    <row r="209" spans="15:16" x14ac:dyDescent="0.4">
      <c r="O209" s="14"/>
      <c r="P209" s="13"/>
    </row>
    <row r="210" spans="15:16" x14ac:dyDescent="0.4">
      <c r="O210" s="14"/>
      <c r="P210" s="13"/>
    </row>
    <row r="211" spans="15:16" x14ac:dyDescent="0.4">
      <c r="O211" s="14"/>
      <c r="P211" s="13"/>
    </row>
    <row r="212" spans="15:16" x14ac:dyDescent="0.4">
      <c r="O212" s="14"/>
      <c r="P212" s="13"/>
    </row>
    <row r="213" spans="15:16" x14ac:dyDescent="0.4">
      <c r="O213" s="14"/>
      <c r="P213" s="13"/>
    </row>
    <row r="214" spans="15:16" x14ac:dyDescent="0.4">
      <c r="O214" s="14"/>
      <c r="P214" s="13"/>
    </row>
    <row r="215" spans="15:16" x14ac:dyDescent="0.4">
      <c r="O215" s="14"/>
      <c r="P215" s="13"/>
    </row>
    <row r="216" spans="15:16" x14ac:dyDescent="0.4">
      <c r="O216" s="14"/>
      <c r="P216" s="13"/>
    </row>
    <row r="217" spans="15:16" x14ac:dyDescent="0.4">
      <c r="O217" s="14"/>
      <c r="P217" s="13"/>
    </row>
    <row r="218" spans="15:16" x14ac:dyDescent="0.4">
      <c r="O218" s="14"/>
      <c r="P218" s="13"/>
    </row>
  </sheetData>
  <autoFilter ref="A1:C156" xr:uid="{C9AF4B29-EC6F-4A86-919E-7F1097338F88}"/>
  <sortState xmlns:xlrd2="http://schemas.microsoft.com/office/spreadsheetml/2017/richdata2" ref="A2:C156">
    <sortCondition ref="A2:A156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C7E81-AC49-4C3E-963E-2FAC17E71993}">
  <dimension ref="A1:X1212"/>
  <sheetViews>
    <sheetView tabSelected="1" workbookViewId="0">
      <selection activeCell="P20" sqref="P20"/>
    </sheetView>
  </sheetViews>
  <sheetFormatPr defaultColWidth="9" defaultRowHeight="11.25" x14ac:dyDescent="0.4"/>
  <cols>
    <col min="1" max="1" width="9" style="12"/>
    <col min="2" max="2" width="8.25" style="12" bestFit="1" customWidth="1"/>
    <col min="3" max="3" width="9" style="12"/>
    <col min="4" max="4" width="8.25" style="12" customWidth="1"/>
    <col min="5" max="15" width="7" style="12" customWidth="1"/>
    <col min="16" max="16384" width="9" style="12"/>
  </cols>
  <sheetData>
    <row r="1" spans="1:20" x14ac:dyDescent="0.15">
      <c r="A1" s="12" t="s">
        <v>27</v>
      </c>
      <c r="B1" s="12" t="s">
        <v>29</v>
      </c>
      <c r="C1" s="12" t="s">
        <v>28</v>
      </c>
      <c r="D1" s="1" t="s">
        <v>599</v>
      </c>
    </row>
    <row r="2" spans="1:20" x14ac:dyDescent="0.15">
      <c r="A2" s="1">
        <v>31</v>
      </c>
      <c r="B2" s="4">
        <v>45776.314583333333</v>
      </c>
      <c r="C2" s="2">
        <v>88.56</v>
      </c>
      <c r="D2" s="3">
        <v>0.997</v>
      </c>
      <c r="Q2" s="1">
        <v>1448</v>
      </c>
      <c r="R2" s="4">
        <v>45474.314016203702</v>
      </c>
      <c r="S2" s="2">
        <v>89.78</v>
      </c>
      <c r="T2" s="6">
        <v>0.99778761061946908</v>
      </c>
    </row>
    <row r="3" spans="1:20" x14ac:dyDescent="0.15">
      <c r="A3" s="1">
        <v>35</v>
      </c>
      <c r="B3" s="4">
        <v>45777.193182870367</v>
      </c>
      <c r="C3" s="2">
        <v>89.96</v>
      </c>
      <c r="D3" s="3">
        <v>0.98899999999999999</v>
      </c>
      <c r="Q3" s="1">
        <v>1449</v>
      </c>
      <c r="R3" s="4">
        <v>45474.323819444442</v>
      </c>
      <c r="S3" s="2">
        <v>96.11</v>
      </c>
      <c r="T3" s="6">
        <v>0.99460916442048519</v>
      </c>
    </row>
    <row r="4" spans="1:20" x14ac:dyDescent="0.15">
      <c r="A4" s="1">
        <v>38</v>
      </c>
      <c r="B4" s="4">
        <v>45777.203055555554</v>
      </c>
      <c r="C4" s="2">
        <v>91.34</v>
      </c>
      <c r="D4" s="3">
        <v>0.98599999999999999</v>
      </c>
      <c r="Q4" s="1">
        <v>1450</v>
      </c>
      <c r="R4" s="4">
        <v>45474.325868055559</v>
      </c>
      <c r="S4" s="2">
        <v>93.1</v>
      </c>
      <c r="T4" s="6">
        <v>0.99270072992700731</v>
      </c>
    </row>
    <row r="5" spans="1:20" x14ac:dyDescent="0.15">
      <c r="A5" s="1">
        <v>44</v>
      </c>
      <c r="B5" s="4">
        <v>45777.300474537034</v>
      </c>
      <c r="C5" s="2">
        <v>90.49</v>
      </c>
      <c r="D5" s="3">
        <v>0.996</v>
      </c>
      <c r="Q5" s="1">
        <v>1451</v>
      </c>
      <c r="R5" s="4">
        <v>45474.333518518521</v>
      </c>
      <c r="S5" s="2">
        <v>95.75</v>
      </c>
      <c r="T5" s="6">
        <v>0.99202127659574468</v>
      </c>
    </row>
    <row r="6" spans="1:20" x14ac:dyDescent="0.15">
      <c r="A6" s="1">
        <v>47</v>
      </c>
      <c r="B6" s="4">
        <v>45777.305497685185</v>
      </c>
      <c r="C6" s="2">
        <v>95.82</v>
      </c>
      <c r="D6" s="3">
        <v>1</v>
      </c>
      <c r="Q6" s="1">
        <v>1452</v>
      </c>
      <c r="R6" s="4">
        <v>45474.336643518516</v>
      </c>
      <c r="S6" s="2">
        <v>94.82</v>
      </c>
      <c r="T6" s="6">
        <v>0.98734177215189878</v>
      </c>
    </row>
    <row r="7" spans="1:20" x14ac:dyDescent="0.15">
      <c r="A7" s="1">
        <v>51</v>
      </c>
      <c r="B7" s="4">
        <v>45778.210486111115</v>
      </c>
      <c r="C7" s="2">
        <v>92.82</v>
      </c>
      <c r="D7" s="3">
        <v>1</v>
      </c>
      <c r="Q7" s="1">
        <v>1453</v>
      </c>
      <c r="R7" s="4">
        <v>45474.342349537037</v>
      </c>
      <c r="S7" s="2">
        <v>90.37</v>
      </c>
      <c r="T7" s="6">
        <v>1</v>
      </c>
    </row>
    <row r="8" spans="1:20" x14ac:dyDescent="0.15">
      <c r="A8" s="1">
        <v>54</v>
      </c>
      <c r="B8" s="4">
        <v>45778.213518518518</v>
      </c>
      <c r="C8" s="2">
        <v>89.15</v>
      </c>
      <c r="D8" s="3">
        <v>1</v>
      </c>
      <c r="Q8" s="1">
        <v>1454</v>
      </c>
      <c r="R8" s="4">
        <v>45475.312002314815</v>
      </c>
      <c r="S8" s="2">
        <v>94.59</v>
      </c>
      <c r="T8" s="6">
        <v>0.9946236559139785</v>
      </c>
    </row>
    <row r="9" spans="1:20" x14ac:dyDescent="0.15">
      <c r="A9" s="1">
        <v>58</v>
      </c>
      <c r="B9" s="4">
        <v>45778.292824074073</v>
      </c>
      <c r="C9" s="2">
        <v>94.99</v>
      </c>
      <c r="D9" s="3">
        <v>1</v>
      </c>
      <c r="Q9" s="1">
        <v>1455</v>
      </c>
      <c r="R9" s="4">
        <v>45475.315578703703</v>
      </c>
      <c r="S9" s="2">
        <v>88.05</v>
      </c>
      <c r="T9" s="6">
        <v>0.99556541019955658</v>
      </c>
    </row>
    <row r="10" spans="1:20" x14ac:dyDescent="0.15">
      <c r="A10" s="1">
        <v>62</v>
      </c>
      <c r="B10" s="4">
        <v>45779.189780092594</v>
      </c>
      <c r="C10" s="2">
        <v>90.38</v>
      </c>
      <c r="D10" s="3">
        <v>1</v>
      </c>
      <c r="Q10" s="1">
        <v>1459</v>
      </c>
      <c r="R10" s="4">
        <v>45475.33934027778</v>
      </c>
      <c r="S10" s="2">
        <v>98.42</v>
      </c>
      <c r="T10" s="6">
        <v>0.99728997289972898</v>
      </c>
    </row>
    <row r="11" spans="1:20" x14ac:dyDescent="0.15">
      <c r="A11" s="1">
        <v>63</v>
      </c>
      <c r="B11" s="4">
        <v>45779.191145833334</v>
      </c>
      <c r="C11" s="2">
        <v>91.32</v>
      </c>
      <c r="D11" s="3">
        <v>1</v>
      </c>
      <c r="Q11" s="1">
        <v>1460</v>
      </c>
      <c r="R11" s="4">
        <v>45475.345416666663</v>
      </c>
      <c r="S11" s="2">
        <v>89.65</v>
      </c>
      <c r="T11" s="6">
        <v>0.99677419354838714</v>
      </c>
    </row>
    <row r="12" spans="1:20" x14ac:dyDescent="0.15">
      <c r="A12" s="1">
        <v>65</v>
      </c>
      <c r="B12" s="4">
        <v>45779.193067129629</v>
      </c>
      <c r="C12" s="2">
        <v>89.29</v>
      </c>
      <c r="D12" s="3">
        <v>0.99399999999999999</v>
      </c>
      <c r="Q12" s="1">
        <v>1461</v>
      </c>
      <c r="R12" s="4">
        <v>45475.348981481482</v>
      </c>
      <c r="S12" s="2">
        <v>99.88</v>
      </c>
      <c r="T12" s="6">
        <v>0.99170124481327804</v>
      </c>
    </row>
    <row r="13" spans="1:20" x14ac:dyDescent="0.15">
      <c r="A13" s="1">
        <v>66</v>
      </c>
      <c r="B13" s="4">
        <v>45779.196469907409</v>
      </c>
      <c r="C13" s="2">
        <v>94.96</v>
      </c>
      <c r="D13" s="3">
        <v>1</v>
      </c>
      <c r="Q13" s="1">
        <v>1462</v>
      </c>
      <c r="R13" s="4">
        <v>45476.323969907404</v>
      </c>
      <c r="S13" s="2">
        <v>91.28</v>
      </c>
      <c r="T13" s="6">
        <v>1</v>
      </c>
    </row>
    <row r="14" spans="1:20" x14ac:dyDescent="0.15">
      <c r="A14" s="1">
        <v>67</v>
      </c>
      <c r="B14" s="4">
        <v>45779.284467592595</v>
      </c>
      <c r="C14" s="2">
        <v>90.38</v>
      </c>
      <c r="D14" s="3">
        <v>0.99399999999999999</v>
      </c>
      <c r="Q14" s="1">
        <v>1463</v>
      </c>
      <c r="R14" s="4">
        <v>45476.328796296293</v>
      </c>
      <c r="S14" s="2">
        <v>90.96</v>
      </c>
      <c r="T14" s="6">
        <v>1</v>
      </c>
    </row>
    <row r="15" spans="1:20" x14ac:dyDescent="0.15">
      <c r="A15" s="1">
        <v>68</v>
      </c>
      <c r="B15" s="4">
        <v>45779.288194444445</v>
      </c>
      <c r="C15" s="2">
        <v>88.33</v>
      </c>
      <c r="D15" s="3">
        <v>0.995</v>
      </c>
      <c r="Q15" s="1">
        <v>1464</v>
      </c>
      <c r="R15" s="4">
        <v>45476.332696759258</v>
      </c>
      <c r="S15" s="2">
        <v>93.42</v>
      </c>
      <c r="T15" s="6">
        <v>1</v>
      </c>
    </row>
    <row r="16" spans="1:20" x14ac:dyDescent="0.15">
      <c r="A16" s="1">
        <v>71</v>
      </c>
      <c r="B16" s="4">
        <v>45779.29859953704</v>
      </c>
      <c r="C16" s="2">
        <v>91.48</v>
      </c>
      <c r="D16" s="3">
        <v>1</v>
      </c>
      <c r="Q16" s="1">
        <v>1465</v>
      </c>
      <c r="R16" s="4">
        <v>45476.340138888889</v>
      </c>
      <c r="S16" s="2">
        <v>94.4</v>
      </c>
      <c r="T16" s="6">
        <v>1</v>
      </c>
    </row>
    <row r="17" spans="1:20" x14ac:dyDescent="0.15">
      <c r="A17" s="1">
        <v>72</v>
      </c>
      <c r="B17" s="4">
        <v>45780.200358796297</v>
      </c>
      <c r="C17" s="2">
        <v>88.22</v>
      </c>
      <c r="D17" s="3">
        <v>0.99299999999999999</v>
      </c>
      <c r="Q17" s="1">
        <v>1466</v>
      </c>
      <c r="R17" s="4">
        <v>45477.321805555555</v>
      </c>
      <c r="S17" s="2">
        <v>91.72</v>
      </c>
      <c r="T17" s="6">
        <v>0.99375000000000002</v>
      </c>
    </row>
    <row r="18" spans="1:20" x14ac:dyDescent="0.15">
      <c r="A18" s="1">
        <v>73</v>
      </c>
      <c r="B18" s="4">
        <v>45780.203680555554</v>
      </c>
      <c r="C18" s="2">
        <v>92.99</v>
      </c>
      <c r="D18" s="3">
        <v>1</v>
      </c>
      <c r="Q18" s="1">
        <v>1467</v>
      </c>
      <c r="R18" s="4">
        <v>45477.326516203706</v>
      </c>
      <c r="S18" s="2">
        <v>91.64</v>
      </c>
      <c r="T18" s="6">
        <v>0.99695121951219512</v>
      </c>
    </row>
    <row r="19" spans="1:20" x14ac:dyDescent="0.15">
      <c r="A19" s="1">
        <v>74</v>
      </c>
      <c r="B19" s="4">
        <v>45780.205000000002</v>
      </c>
      <c r="C19" s="2">
        <v>90.49</v>
      </c>
      <c r="D19" s="3">
        <v>0.99299999999999999</v>
      </c>
      <c r="Q19" s="1">
        <v>1468</v>
      </c>
      <c r="R19" s="4">
        <v>45477.352175925924</v>
      </c>
      <c r="S19" s="2">
        <v>94.96</v>
      </c>
      <c r="T19" s="6">
        <v>0.99377593360995853</v>
      </c>
    </row>
    <row r="20" spans="1:20" x14ac:dyDescent="0.15">
      <c r="A20" s="1">
        <v>77</v>
      </c>
      <c r="B20" s="4">
        <v>45780.210081018522</v>
      </c>
      <c r="C20" s="2">
        <v>90.32</v>
      </c>
      <c r="D20" s="3">
        <v>1</v>
      </c>
      <c r="Q20" s="1">
        <v>1470</v>
      </c>
      <c r="R20" s="4">
        <v>45478.324328703704</v>
      </c>
      <c r="S20" s="2">
        <v>90.11</v>
      </c>
      <c r="T20" s="6">
        <v>0.99778761061946908</v>
      </c>
    </row>
    <row r="21" spans="1:20" x14ac:dyDescent="0.15">
      <c r="A21" s="1">
        <v>78</v>
      </c>
      <c r="B21" s="4">
        <v>45780.211805555555</v>
      </c>
      <c r="C21" s="2">
        <v>92</v>
      </c>
      <c r="D21" s="3">
        <v>1</v>
      </c>
      <c r="Q21" s="1">
        <v>1472</v>
      </c>
      <c r="R21" s="4">
        <v>45478.330046296294</v>
      </c>
      <c r="S21" s="2">
        <v>90.71</v>
      </c>
      <c r="T21" s="6">
        <v>0.9916666666666667</v>
      </c>
    </row>
    <row r="22" spans="1:20" x14ac:dyDescent="0.15">
      <c r="A22" s="1">
        <v>81</v>
      </c>
      <c r="B22" s="4">
        <v>45780.314479166664</v>
      </c>
      <c r="C22" s="2">
        <v>91.42</v>
      </c>
      <c r="D22" s="3">
        <v>0.997</v>
      </c>
      <c r="Q22" s="1">
        <v>1473</v>
      </c>
      <c r="R22" s="4">
        <v>45478.331250000003</v>
      </c>
      <c r="S22" s="2">
        <v>89.77</v>
      </c>
      <c r="T22" s="6">
        <v>1</v>
      </c>
    </row>
    <row r="23" spans="1:20" x14ac:dyDescent="0.15">
      <c r="A23" s="1">
        <v>84</v>
      </c>
      <c r="B23" s="4">
        <v>45780.327337962961</v>
      </c>
      <c r="C23" s="2">
        <v>91.59</v>
      </c>
      <c r="D23" s="3">
        <v>1</v>
      </c>
      <c r="Q23" s="1">
        <v>1474</v>
      </c>
      <c r="R23" s="4">
        <v>45478.346921296295</v>
      </c>
      <c r="S23" s="2">
        <v>91.32</v>
      </c>
      <c r="T23" s="6">
        <v>1</v>
      </c>
    </row>
    <row r="24" spans="1:20" x14ac:dyDescent="0.15">
      <c r="A24" s="1">
        <v>85</v>
      </c>
      <c r="B24" s="4">
        <v>45781.198425925926</v>
      </c>
      <c r="C24" s="2">
        <v>89.97</v>
      </c>
      <c r="D24" s="3">
        <v>1</v>
      </c>
      <c r="Q24" s="1">
        <v>1475</v>
      </c>
      <c r="R24" s="4">
        <v>45479.187372685185</v>
      </c>
      <c r="S24" s="2">
        <v>94.25</v>
      </c>
      <c r="T24" s="6">
        <v>0.98969072164948457</v>
      </c>
    </row>
    <row r="25" spans="1:20" x14ac:dyDescent="0.15">
      <c r="A25" s="1">
        <v>88</v>
      </c>
      <c r="B25" s="4">
        <v>45781.209062499998</v>
      </c>
      <c r="C25" s="2">
        <v>94.77</v>
      </c>
      <c r="D25" s="3">
        <v>0.995</v>
      </c>
      <c r="Q25" s="1">
        <v>1476</v>
      </c>
      <c r="R25" s="4">
        <v>45479.263773148145</v>
      </c>
      <c r="S25" s="2">
        <v>88.97</v>
      </c>
      <c r="T25" s="6">
        <v>0.99122807017543857</v>
      </c>
    </row>
    <row r="26" spans="1:20" x14ac:dyDescent="0.15">
      <c r="A26" s="1">
        <v>90</v>
      </c>
      <c r="B26" s="4">
        <v>45781.303425925929</v>
      </c>
      <c r="C26" s="2">
        <v>89.83</v>
      </c>
      <c r="D26" s="3">
        <v>1</v>
      </c>
      <c r="Q26" s="1">
        <v>1477</v>
      </c>
      <c r="R26" s="4">
        <v>45479.266481481478</v>
      </c>
      <c r="S26" s="2">
        <v>95.19</v>
      </c>
      <c r="T26" s="6">
        <v>0.98177083333333337</v>
      </c>
    </row>
    <row r="27" spans="1:20" x14ac:dyDescent="0.15">
      <c r="A27" s="1">
        <v>91</v>
      </c>
      <c r="B27" s="4">
        <v>45781.304247685184</v>
      </c>
      <c r="C27" s="2">
        <v>97.26</v>
      </c>
      <c r="D27" s="3">
        <v>0.996</v>
      </c>
      <c r="G27" s="12" t="s">
        <v>49</v>
      </c>
      <c r="H27" s="12" t="s">
        <v>50</v>
      </c>
      <c r="K27" s="19" t="s">
        <v>58</v>
      </c>
      <c r="L27" s="19" t="s">
        <v>69</v>
      </c>
      <c r="M27" s="19" t="s">
        <v>71</v>
      </c>
      <c r="N27" s="19" t="s">
        <v>75</v>
      </c>
      <c r="O27" s="19" t="s">
        <v>76</v>
      </c>
      <c r="Q27" s="1">
        <v>1479</v>
      </c>
      <c r="R27" s="4">
        <v>45479.274675925924</v>
      </c>
      <c r="S27" s="2">
        <v>89.59</v>
      </c>
      <c r="T27" s="6">
        <v>0.98790322580645162</v>
      </c>
    </row>
    <row r="28" spans="1:20" x14ac:dyDescent="0.15">
      <c r="A28" s="1">
        <v>92</v>
      </c>
      <c r="B28" s="4">
        <v>45781.305937500001</v>
      </c>
      <c r="C28" s="2">
        <v>91.76</v>
      </c>
      <c r="D28" s="3">
        <v>0.995</v>
      </c>
      <c r="F28" s="12" t="s">
        <v>48</v>
      </c>
      <c r="G28" s="18">
        <f>MAX(D2:D1250)</f>
        <v>1</v>
      </c>
      <c r="H28" s="18">
        <f>MIN(D2:D1250)</f>
        <v>0.98599999999999999</v>
      </c>
      <c r="J28" s="12">
        <v>1</v>
      </c>
      <c r="K28" s="12">
        <v>0.98191214470284238</v>
      </c>
      <c r="L28" s="12">
        <v>0.97881355932203395</v>
      </c>
      <c r="M28" s="12">
        <v>0.97881355932203395</v>
      </c>
      <c r="N28" s="12">
        <v>0.97881355932203395</v>
      </c>
      <c r="O28" s="12">
        <v>0.97881355932203395</v>
      </c>
      <c r="Q28" s="1">
        <v>1480</v>
      </c>
      <c r="R28" s="4">
        <v>45479.280092592591</v>
      </c>
      <c r="S28" s="2">
        <v>95.18</v>
      </c>
      <c r="T28" s="6">
        <v>0.99561403508771928</v>
      </c>
    </row>
    <row r="29" spans="1:20" x14ac:dyDescent="0.15">
      <c r="A29" s="1">
        <v>93</v>
      </c>
      <c r="B29" s="4">
        <v>45781.307222222225</v>
      </c>
      <c r="C29" s="2">
        <v>93.47</v>
      </c>
      <c r="D29" s="3">
        <v>0.995</v>
      </c>
      <c r="F29" s="12" t="s">
        <v>51</v>
      </c>
      <c r="G29" s="13">
        <f>MAX(C2:C1250)</f>
        <v>100.43</v>
      </c>
      <c r="H29" s="13">
        <f>MIN(C2:C1250)</f>
        <v>88.22</v>
      </c>
      <c r="J29" s="12">
        <v>96.54</v>
      </c>
      <c r="K29" s="12">
        <v>90.02</v>
      </c>
      <c r="L29" s="12">
        <v>88.12</v>
      </c>
      <c r="M29" s="12">
        <v>88.12</v>
      </c>
      <c r="N29" s="12">
        <v>88.12</v>
      </c>
      <c r="O29" s="12">
        <v>88.12</v>
      </c>
      <c r="Q29" s="1">
        <v>1482</v>
      </c>
      <c r="R29" s="4">
        <v>45480.203726851854</v>
      </c>
      <c r="S29" s="2">
        <v>97.35</v>
      </c>
      <c r="T29" s="6">
        <v>1</v>
      </c>
    </row>
    <row r="30" spans="1:20" x14ac:dyDescent="0.15">
      <c r="A30" s="1">
        <v>94</v>
      </c>
      <c r="B30" s="4">
        <v>45781.311655092592</v>
      </c>
      <c r="C30" s="2">
        <v>96.32</v>
      </c>
      <c r="D30" s="3">
        <v>1</v>
      </c>
      <c r="Q30" s="1">
        <v>1483</v>
      </c>
      <c r="R30" s="4">
        <v>45480.20590277778</v>
      </c>
      <c r="S30" s="2">
        <v>94.64</v>
      </c>
      <c r="T30" s="6">
        <v>0.99695121951219512</v>
      </c>
    </row>
    <row r="31" spans="1:20" x14ac:dyDescent="0.15">
      <c r="A31" s="1">
        <v>95</v>
      </c>
      <c r="B31" s="4">
        <v>45781.312708333331</v>
      </c>
      <c r="C31" s="2">
        <v>91.38</v>
      </c>
      <c r="D31" s="3">
        <v>0.99199999999999999</v>
      </c>
      <c r="F31" s="12" t="s">
        <v>54</v>
      </c>
      <c r="G31" s="12" t="s">
        <v>72</v>
      </c>
      <c r="H31" s="12">
        <f>CORREL(C2:C1250, D2:D1250)</f>
        <v>0.2278822633355525</v>
      </c>
      <c r="K31" s="12">
        <v>0.37518239694974242</v>
      </c>
      <c r="L31" s="12">
        <v>0.24244568684519535</v>
      </c>
      <c r="M31" s="12">
        <v>0.19044766550522019</v>
      </c>
      <c r="N31" s="12">
        <v>0.17784679835986281</v>
      </c>
      <c r="O31" s="12">
        <v>0.18359614971684027</v>
      </c>
      <c r="Q31" s="1">
        <v>1484</v>
      </c>
      <c r="R31" s="4">
        <v>45480.20815972222</v>
      </c>
      <c r="S31" s="2">
        <v>89.77</v>
      </c>
      <c r="T31" s="6">
        <v>0.99744897959183676</v>
      </c>
    </row>
    <row r="32" spans="1:20" x14ac:dyDescent="0.15">
      <c r="A32" s="1">
        <v>97</v>
      </c>
      <c r="B32" s="4">
        <v>45783.222500000003</v>
      </c>
      <c r="C32" s="2">
        <v>92.15</v>
      </c>
      <c r="D32" s="3">
        <v>1</v>
      </c>
      <c r="G32" s="12" t="s">
        <v>53</v>
      </c>
      <c r="H32" s="12">
        <f>CORREL(H67:H1250, I67:I1250)</f>
        <v>0.2049154685411253</v>
      </c>
      <c r="K32" s="12">
        <v>0.35601643187486282</v>
      </c>
      <c r="L32" s="12">
        <v>0.30122877141312071</v>
      </c>
      <c r="M32" s="12">
        <v>0.25578964000989912</v>
      </c>
      <c r="N32" s="12">
        <v>0.2689877024281726</v>
      </c>
      <c r="O32" s="12">
        <v>0.23962649855829513</v>
      </c>
      <c r="Q32" s="1">
        <v>1485</v>
      </c>
      <c r="R32" s="4">
        <v>45480.211180555554</v>
      </c>
      <c r="S32" s="2">
        <v>90.1</v>
      </c>
      <c r="T32" s="6">
        <v>0.99772727272727268</v>
      </c>
    </row>
    <row r="33" spans="1:20" x14ac:dyDescent="0.15">
      <c r="A33" s="1">
        <v>98</v>
      </c>
      <c r="B33" s="4">
        <v>45783.225185185183</v>
      </c>
      <c r="C33" s="2">
        <v>88.66</v>
      </c>
      <c r="D33" s="3">
        <v>0.99399999999999999</v>
      </c>
      <c r="Q33" s="1">
        <v>1486</v>
      </c>
      <c r="R33" s="4">
        <v>45480.275601851848</v>
      </c>
      <c r="S33" s="2">
        <v>91.02</v>
      </c>
      <c r="T33" s="6">
        <v>1</v>
      </c>
    </row>
    <row r="34" spans="1:20" x14ac:dyDescent="0.15">
      <c r="A34" s="1">
        <v>99</v>
      </c>
      <c r="B34" s="4">
        <v>45783.226655092592</v>
      </c>
      <c r="C34" s="2">
        <v>95.38</v>
      </c>
      <c r="D34" s="3">
        <v>0.99399999999999999</v>
      </c>
      <c r="G34" s="12" t="s">
        <v>73</v>
      </c>
      <c r="H34" s="12">
        <f>CORREL(M67:M1250, N67:N1250)</f>
        <v>7.7926136310610877E-2</v>
      </c>
      <c r="K34" s="12">
        <v>0.32008753329374751</v>
      </c>
      <c r="L34" s="12">
        <v>0.14402116760293224</v>
      </c>
      <c r="M34" s="12">
        <v>3.1283015574963491E-2</v>
      </c>
      <c r="N34" s="12">
        <v>5.1878714627498185E-2</v>
      </c>
      <c r="O34" s="12">
        <v>0.11101629137781953</v>
      </c>
      <c r="Q34" s="1">
        <v>1487</v>
      </c>
      <c r="R34" s="4">
        <v>45480.278356481482</v>
      </c>
      <c r="S34" s="2">
        <v>88.05</v>
      </c>
      <c r="T34" s="6">
        <v>0.99044585987261147</v>
      </c>
    </row>
    <row r="35" spans="1:20" x14ac:dyDescent="0.15">
      <c r="A35" s="1">
        <v>100</v>
      </c>
      <c r="B35" s="4">
        <v>45783.230300925927</v>
      </c>
      <c r="C35" s="2">
        <v>89.01</v>
      </c>
      <c r="D35" s="3">
        <v>0.996</v>
      </c>
      <c r="G35" s="12" t="s">
        <v>56</v>
      </c>
      <c r="H35" s="12">
        <f>CORREL(R67:R1185, S67:S1185)</f>
        <v>0.14139924311460081</v>
      </c>
      <c r="K35" s="12">
        <v>0.41646779933381989</v>
      </c>
      <c r="L35" s="12">
        <v>0.23427341841742763</v>
      </c>
      <c r="M35" s="12">
        <v>8.5495286010380075E-2</v>
      </c>
      <c r="N35" s="12">
        <v>0.15689236994305517</v>
      </c>
      <c r="O35" s="12">
        <v>0.19019290074892858</v>
      </c>
      <c r="Q35" s="1">
        <v>1488</v>
      </c>
      <c r="R35" s="4">
        <v>45480.279409722221</v>
      </c>
      <c r="S35" s="2">
        <v>101.77</v>
      </c>
      <c r="T35" s="6">
        <v>1</v>
      </c>
    </row>
    <row r="36" spans="1:20" x14ac:dyDescent="0.15">
      <c r="A36" s="1">
        <v>101</v>
      </c>
      <c r="B36" s="4">
        <v>45783.297094907408</v>
      </c>
      <c r="C36" s="2">
        <v>92.64</v>
      </c>
      <c r="D36" s="3">
        <v>0.99399999999999999</v>
      </c>
      <c r="G36" s="12" t="s">
        <v>74</v>
      </c>
      <c r="H36" s="12">
        <f>CORREL(W67:W1250, X67:X1250)</f>
        <v>7.6840924939452382E-2</v>
      </c>
      <c r="K36" s="12">
        <v>-0.23879833367998818</v>
      </c>
      <c r="L36" s="12">
        <v>0.10955071434569109</v>
      </c>
      <c r="M36" s="12">
        <v>0.11669222455464236</v>
      </c>
      <c r="N36" s="12">
        <v>0.1364787956040569</v>
      </c>
      <c r="O36" s="12">
        <v>0.10868638269143924</v>
      </c>
      <c r="Q36" s="1"/>
      <c r="R36" s="4"/>
      <c r="S36" s="2"/>
      <c r="T36" s="6"/>
    </row>
    <row r="37" spans="1:20" x14ac:dyDescent="0.15">
      <c r="A37" s="1">
        <v>102</v>
      </c>
      <c r="B37" s="4">
        <v>45783.297997685186</v>
      </c>
      <c r="C37" s="2">
        <v>91.19</v>
      </c>
      <c r="D37" s="3">
        <v>1</v>
      </c>
      <c r="Q37" s="1"/>
      <c r="R37" s="4"/>
      <c r="S37" s="2"/>
      <c r="T37" s="6"/>
    </row>
    <row r="38" spans="1:20" x14ac:dyDescent="0.15">
      <c r="A38" s="1">
        <v>105</v>
      </c>
      <c r="B38" s="4">
        <v>45783.30872685185</v>
      </c>
      <c r="C38" s="2">
        <v>95.97</v>
      </c>
      <c r="D38" s="3">
        <v>1</v>
      </c>
      <c r="Q38" s="1"/>
      <c r="R38" s="4"/>
      <c r="S38" s="2"/>
      <c r="T38" s="6"/>
    </row>
    <row r="39" spans="1:20" x14ac:dyDescent="0.15">
      <c r="A39" s="1">
        <v>106</v>
      </c>
      <c r="B39" s="4">
        <v>45783.309988425928</v>
      </c>
      <c r="C39" s="2">
        <v>90.19</v>
      </c>
      <c r="D39" s="3">
        <v>0.996</v>
      </c>
      <c r="Q39" s="1"/>
      <c r="R39" s="4"/>
      <c r="S39" s="2"/>
      <c r="T39" s="6"/>
    </row>
    <row r="40" spans="1:20" x14ac:dyDescent="0.15">
      <c r="A40" s="1">
        <v>107</v>
      </c>
      <c r="B40" s="4">
        <v>45783.311365740738</v>
      </c>
      <c r="C40" s="2">
        <v>91.6</v>
      </c>
      <c r="D40" s="3">
        <v>1</v>
      </c>
      <c r="Q40" s="1"/>
      <c r="R40" s="4"/>
      <c r="S40" s="2"/>
      <c r="T40" s="6"/>
    </row>
    <row r="41" spans="1:20" x14ac:dyDescent="0.15">
      <c r="A41" s="1">
        <v>108</v>
      </c>
      <c r="B41" s="4">
        <v>45783.312083333331</v>
      </c>
      <c r="C41" s="2">
        <v>90.66</v>
      </c>
      <c r="D41" s="3">
        <v>0.996</v>
      </c>
      <c r="Q41" s="1"/>
      <c r="R41" s="4"/>
      <c r="S41" s="2"/>
      <c r="T41" s="6"/>
    </row>
    <row r="42" spans="1:20" x14ac:dyDescent="0.15">
      <c r="A42" s="1">
        <v>109</v>
      </c>
      <c r="B42" s="4">
        <v>45784.321180555555</v>
      </c>
      <c r="C42" s="2">
        <v>94.86</v>
      </c>
      <c r="D42" s="3">
        <v>1</v>
      </c>
      <c r="Q42" s="1"/>
      <c r="R42" s="4"/>
      <c r="S42" s="2"/>
      <c r="T42" s="6"/>
    </row>
    <row r="43" spans="1:20" x14ac:dyDescent="0.15">
      <c r="A43" s="1">
        <v>110</v>
      </c>
      <c r="B43" s="4">
        <v>45784.325312499997</v>
      </c>
      <c r="C43" s="2">
        <v>91.1</v>
      </c>
      <c r="D43" s="3">
        <v>0.98899999999999999</v>
      </c>
      <c r="Q43" s="1"/>
      <c r="R43" s="4"/>
      <c r="S43" s="2"/>
      <c r="T43" s="6"/>
    </row>
    <row r="44" spans="1:20" x14ac:dyDescent="0.15">
      <c r="A44" s="1">
        <v>113</v>
      </c>
      <c r="B44" s="4">
        <v>45785.338194444441</v>
      </c>
      <c r="C44" s="2">
        <v>88.98</v>
      </c>
      <c r="D44" s="3">
        <v>0.996</v>
      </c>
      <c r="Q44" s="1"/>
      <c r="R44" s="4"/>
      <c r="S44" s="2"/>
      <c r="T44" s="6"/>
    </row>
    <row r="45" spans="1:20" x14ac:dyDescent="0.15">
      <c r="A45" s="1">
        <v>114</v>
      </c>
      <c r="B45" s="4">
        <v>45785.339398148149</v>
      </c>
      <c r="C45" s="2">
        <v>90.85</v>
      </c>
      <c r="D45" s="3">
        <v>0.996</v>
      </c>
      <c r="Q45" s="1"/>
      <c r="R45" s="4"/>
      <c r="S45" s="2"/>
      <c r="T45" s="6"/>
    </row>
    <row r="46" spans="1:20" x14ac:dyDescent="0.15">
      <c r="A46" s="1">
        <v>116</v>
      </c>
      <c r="B46" s="4">
        <v>45785.34474537037</v>
      </c>
      <c r="C46" s="2">
        <v>95.78</v>
      </c>
      <c r="D46" s="3">
        <v>0.996</v>
      </c>
      <c r="Q46" s="1"/>
      <c r="R46" s="4"/>
      <c r="S46" s="2"/>
      <c r="T46" s="6"/>
    </row>
    <row r="47" spans="1:20" x14ac:dyDescent="0.15">
      <c r="A47" s="1">
        <v>117</v>
      </c>
      <c r="B47" s="4">
        <v>45785.34646990741</v>
      </c>
      <c r="C47" s="2">
        <v>90.27</v>
      </c>
      <c r="D47" s="3">
        <v>0.995</v>
      </c>
      <c r="Q47" s="1"/>
      <c r="R47" s="4"/>
      <c r="S47" s="2"/>
      <c r="T47" s="6"/>
    </row>
    <row r="48" spans="1:20" x14ac:dyDescent="0.15">
      <c r="A48" s="1">
        <v>118</v>
      </c>
      <c r="B48" s="4">
        <v>45785.347766203704</v>
      </c>
      <c r="C48" s="2">
        <v>97.65</v>
      </c>
      <c r="D48" s="3">
        <v>1</v>
      </c>
      <c r="Q48" s="1"/>
      <c r="R48" s="4"/>
      <c r="S48" s="2"/>
      <c r="T48" s="6"/>
    </row>
    <row r="49" spans="1:20" x14ac:dyDescent="0.15">
      <c r="A49" s="1">
        <v>119</v>
      </c>
      <c r="B49" s="4">
        <v>45785.349537037036</v>
      </c>
      <c r="C49" s="2">
        <v>95.37</v>
      </c>
      <c r="D49" s="3">
        <v>1</v>
      </c>
      <c r="Q49" s="1"/>
      <c r="R49" s="4"/>
      <c r="S49" s="2"/>
      <c r="T49" s="6"/>
    </row>
    <row r="50" spans="1:20" x14ac:dyDescent="0.15">
      <c r="A50" s="1">
        <v>120</v>
      </c>
      <c r="B50" s="4">
        <v>45785.353148148148</v>
      </c>
      <c r="C50" s="2">
        <v>89.55</v>
      </c>
      <c r="D50" s="3">
        <v>0.99299999999999999</v>
      </c>
      <c r="Q50" s="1"/>
      <c r="R50" s="4"/>
      <c r="S50" s="2"/>
      <c r="T50" s="6"/>
    </row>
    <row r="51" spans="1:20" x14ac:dyDescent="0.15">
      <c r="A51" s="1">
        <v>121</v>
      </c>
      <c r="B51" s="4">
        <v>45786.318287037036</v>
      </c>
      <c r="C51" s="2">
        <v>92.73</v>
      </c>
      <c r="D51" s="3">
        <v>1</v>
      </c>
      <c r="Q51" s="1"/>
      <c r="R51" s="4"/>
      <c r="S51" s="2"/>
      <c r="T51" s="6"/>
    </row>
    <row r="52" spans="1:20" x14ac:dyDescent="0.15">
      <c r="A52" s="1">
        <v>124</v>
      </c>
      <c r="B52" s="4">
        <v>45786.322291666664</v>
      </c>
      <c r="C52" s="2">
        <v>98.77</v>
      </c>
      <c r="D52" s="3">
        <v>0.99399999999999999</v>
      </c>
      <c r="Q52" s="1"/>
      <c r="R52" s="4"/>
      <c r="S52" s="2"/>
      <c r="T52" s="6"/>
    </row>
    <row r="53" spans="1:20" x14ac:dyDescent="0.15">
      <c r="A53" s="1">
        <v>127</v>
      </c>
      <c r="B53" s="4">
        <v>45786.327928240738</v>
      </c>
      <c r="C53" s="2">
        <v>88.25</v>
      </c>
      <c r="D53" s="3">
        <v>0.99399999999999999</v>
      </c>
      <c r="Q53" s="1"/>
      <c r="R53" s="4"/>
      <c r="S53" s="2"/>
      <c r="T53" s="6"/>
    </row>
    <row r="54" spans="1:20" x14ac:dyDescent="0.15">
      <c r="A54" s="1">
        <v>128</v>
      </c>
      <c r="B54" s="4">
        <v>45786.329386574071</v>
      </c>
      <c r="C54" s="2">
        <v>98.46</v>
      </c>
      <c r="D54" s="3">
        <v>1</v>
      </c>
      <c r="Q54" s="1"/>
      <c r="R54" s="4"/>
      <c r="S54" s="2"/>
      <c r="T54" s="6"/>
    </row>
    <row r="55" spans="1:20" x14ac:dyDescent="0.15">
      <c r="A55" s="1">
        <v>129</v>
      </c>
      <c r="B55" s="4">
        <v>45786.333171296297</v>
      </c>
      <c r="C55" s="2">
        <v>93.75</v>
      </c>
      <c r="D55" s="3">
        <v>1</v>
      </c>
      <c r="Q55" s="1"/>
      <c r="R55" s="4"/>
      <c r="S55" s="2"/>
      <c r="T55" s="6"/>
    </row>
    <row r="56" spans="1:20" x14ac:dyDescent="0.15">
      <c r="A56" s="1">
        <v>130</v>
      </c>
      <c r="B56" s="4">
        <v>45787.205891203703</v>
      </c>
      <c r="C56" s="2">
        <v>99.29</v>
      </c>
      <c r="D56" s="3">
        <v>0.99</v>
      </c>
      <c r="Q56" s="1"/>
      <c r="R56" s="4"/>
      <c r="S56" s="2"/>
      <c r="T56" s="6"/>
    </row>
    <row r="57" spans="1:20" x14ac:dyDescent="0.15">
      <c r="A57" s="1">
        <v>131</v>
      </c>
      <c r="B57" s="4">
        <v>45787.208634259259</v>
      </c>
      <c r="C57" s="2">
        <v>88.78</v>
      </c>
      <c r="D57" s="3">
        <v>1</v>
      </c>
      <c r="Q57" s="1"/>
      <c r="R57" s="4"/>
      <c r="S57" s="2"/>
      <c r="T57" s="6"/>
    </row>
    <row r="58" spans="1:20" x14ac:dyDescent="0.15">
      <c r="A58" s="1">
        <v>132</v>
      </c>
      <c r="B58" s="4">
        <v>45787.210833333331</v>
      </c>
      <c r="C58" s="2">
        <v>92.83</v>
      </c>
      <c r="D58" s="3">
        <v>1</v>
      </c>
      <c r="Q58" s="1"/>
      <c r="R58" s="4"/>
      <c r="S58" s="2"/>
      <c r="T58" s="6"/>
    </row>
    <row r="59" spans="1:20" x14ac:dyDescent="0.15">
      <c r="A59" s="1">
        <v>133</v>
      </c>
      <c r="B59" s="4">
        <v>45787.213090277779</v>
      </c>
      <c r="C59" s="2">
        <v>98.86</v>
      </c>
      <c r="D59" s="3">
        <v>1</v>
      </c>
      <c r="Q59" s="1"/>
      <c r="R59" s="4"/>
      <c r="S59" s="2"/>
      <c r="T59" s="6"/>
    </row>
    <row r="60" spans="1:20" x14ac:dyDescent="0.15">
      <c r="A60" s="1">
        <v>135</v>
      </c>
      <c r="B60" s="4">
        <v>45787.220821759256</v>
      </c>
      <c r="C60" s="2">
        <v>95.37</v>
      </c>
      <c r="D60" s="3">
        <v>0.995</v>
      </c>
      <c r="Q60" s="1"/>
      <c r="R60" s="4"/>
      <c r="S60" s="2"/>
      <c r="T60" s="1"/>
    </row>
    <row r="61" spans="1:20" x14ac:dyDescent="0.15">
      <c r="A61" s="1">
        <v>136</v>
      </c>
      <c r="B61" s="4">
        <v>45787.22179398148</v>
      </c>
      <c r="C61" s="2">
        <v>100.43</v>
      </c>
      <c r="D61" s="3">
        <v>1</v>
      </c>
      <c r="Q61" s="1"/>
      <c r="R61" s="4"/>
      <c r="S61" s="2"/>
      <c r="T61" s="6"/>
    </row>
    <row r="62" spans="1:20" x14ac:dyDescent="0.15">
      <c r="A62" s="1">
        <v>137</v>
      </c>
      <c r="B62" s="4">
        <v>45787.298506944448</v>
      </c>
      <c r="C62" s="2">
        <v>94.61</v>
      </c>
      <c r="D62" s="3">
        <v>1</v>
      </c>
      <c r="Q62" s="1"/>
      <c r="R62" s="4"/>
      <c r="S62" s="2"/>
      <c r="T62" s="6"/>
    </row>
    <row r="63" spans="1:20" x14ac:dyDescent="0.15">
      <c r="A63" s="1">
        <v>138</v>
      </c>
      <c r="B63" s="4">
        <v>45787.299756944441</v>
      </c>
      <c r="C63" s="2">
        <v>98.94</v>
      </c>
      <c r="D63" s="3">
        <v>1</v>
      </c>
      <c r="Q63" s="1"/>
      <c r="R63" s="4"/>
      <c r="S63" s="2"/>
      <c r="T63" s="6"/>
    </row>
    <row r="64" spans="1:20" x14ac:dyDescent="0.15">
      <c r="A64" s="1">
        <v>139</v>
      </c>
      <c r="B64" s="4">
        <v>45787.301666666666</v>
      </c>
      <c r="C64" s="2">
        <v>92.43</v>
      </c>
      <c r="D64" s="3">
        <v>0.996</v>
      </c>
      <c r="Q64" s="1"/>
      <c r="R64" s="4"/>
      <c r="S64" s="2"/>
      <c r="T64" s="6"/>
    </row>
    <row r="65" spans="1:24" x14ac:dyDescent="0.15">
      <c r="A65" s="1">
        <v>140</v>
      </c>
      <c r="B65" s="4">
        <v>45787.30259259259</v>
      </c>
      <c r="C65" s="2">
        <v>98.18</v>
      </c>
      <c r="D65" s="3">
        <v>1</v>
      </c>
      <c r="F65" s="12" t="s">
        <v>600</v>
      </c>
      <c r="G65" s="4"/>
      <c r="H65" s="2"/>
      <c r="I65" s="4"/>
      <c r="K65" s="12" t="s">
        <v>73</v>
      </c>
      <c r="P65" s="12" t="s">
        <v>56</v>
      </c>
      <c r="Q65" s="1"/>
      <c r="R65" s="4"/>
      <c r="S65" s="2"/>
      <c r="T65" s="6"/>
      <c r="U65" s="12" t="s">
        <v>74</v>
      </c>
    </row>
    <row r="66" spans="1:24" x14ac:dyDescent="0.15">
      <c r="A66" s="1">
        <v>141</v>
      </c>
      <c r="B66" s="4">
        <v>45787.303657407407</v>
      </c>
      <c r="C66" s="2">
        <v>97.81</v>
      </c>
      <c r="D66" s="3">
        <v>1</v>
      </c>
      <c r="G66" s="4"/>
      <c r="H66" s="2"/>
      <c r="I66" s="4"/>
      <c r="Q66" s="1"/>
      <c r="R66" s="4"/>
      <c r="S66" s="2"/>
      <c r="T66" s="6"/>
    </row>
    <row r="67" spans="1:24" x14ac:dyDescent="0.15">
      <c r="A67" s="1">
        <v>142</v>
      </c>
      <c r="B67" s="4">
        <v>45787.305601851855</v>
      </c>
      <c r="C67" s="2">
        <v>98.24</v>
      </c>
      <c r="D67" s="3">
        <v>0.99399999999999999</v>
      </c>
      <c r="F67" s="1">
        <v>263</v>
      </c>
      <c r="G67" s="4">
        <v>45357.364861111113</v>
      </c>
      <c r="H67" s="2">
        <v>91.72</v>
      </c>
      <c r="I67" s="6">
        <v>1</v>
      </c>
      <c r="K67" s="1">
        <v>375</v>
      </c>
      <c r="L67" s="4">
        <v>45363.357893518521</v>
      </c>
      <c r="M67" s="2">
        <v>90.69</v>
      </c>
      <c r="N67" s="6">
        <v>0.98961937716262971</v>
      </c>
      <c r="P67" s="1">
        <v>263</v>
      </c>
      <c r="Q67" s="4">
        <v>45357.364861111113</v>
      </c>
      <c r="R67" s="2">
        <v>91.72</v>
      </c>
      <c r="S67" s="6">
        <v>1</v>
      </c>
      <c r="T67" s="1"/>
      <c r="U67" s="1">
        <v>375</v>
      </c>
      <c r="V67" s="4">
        <v>45363.357893518521</v>
      </c>
      <c r="W67" s="2">
        <v>90.69</v>
      </c>
      <c r="X67" s="6">
        <v>0.98961937716262971</v>
      </c>
    </row>
    <row r="68" spans="1:24" x14ac:dyDescent="0.15">
      <c r="A68" s="1">
        <v>143</v>
      </c>
      <c r="B68" s="4">
        <v>45787.308078703703</v>
      </c>
      <c r="C68" s="2">
        <v>92.35</v>
      </c>
      <c r="D68" s="3">
        <v>0.996</v>
      </c>
      <c r="F68" s="1">
        <v>348</v>
      </c>
      <c r="G68" s="4">
        <v>45361.320891203701</v>
      </c>
      <c r="H68" s="2">
        <v>89.12</v>
      </c>
      <c r="I68" s="6">
        <v>1</v>
      </c>
      <c r="K68" s="1">
        <v>498</v>
      </c>
      <c r="L68" s="4">
        <v>45372.360613425924</v>
      </c>
      <c r="M68" s="2">
        <v>88.56</v>
      </c>
      <c r="N68" s="6">
        <v>0.99242424242424243</v>
      </c>
      <c r="P68" s="1">
        <v>498</v>
      </c>
      <c r="Q68" s="4">
        <v>45372.360613425924</v>
      </c>
      <c r="R68" s="2">
        <v>88.56</v>
      </c>
      <c r="S68" s="6">
        <v>0.99242424242424243</v>
      </c>
      <c r="T68" s="6"/>
      <c r="U68" s="1">
        <v>856</v>
      </c>
      <c r="V68" s="4">
        <v>45415.312986111108</v>
      </c>
      <c r="W68" s="2">
        <v>90.02</v>
      </c>
      <c r="X68" s="6">
        <v>0.98698481561822127</v>
      </c>
    </row>
    <row r="69" spans="1:24" x14ac:dyDescent="0.15">
      <c r="A69" s="1">
        <v>144</v>
      </c>
      <c r="B69" s="4">
        <v>45787.312858796293</v>
      </c>
      <c r="C69" s="2">
        <v>93.82</v>
      </c>
      <c r="D69" s="3">
        <v>0.99299999999999999</v>
      </c>
      <c r="F69" s="1">
        <v>498</v>
      </c>
      <c r="G69" s="4">
        <v>45372.360613425924</v>
      </c>
      <c r="H69" s="2">
        <v>88.56</v>
      </c>
      <c r="I69" s="6">
        <v>0.99242424242424243</v>
      </c>
      <c r="K69" s="1">
        <v>804</v>
      </c>
      <c r="L69" s="4">
        <v>45412.345613425925</v>
      </c>
      <c r="M69" s="2">
        <v>88.87</v>
      </c>
      <c r="N69" s="6">
        <v>0.99576271186440679</v>
      </c>
      <c r="P69" s="1">
        <v>804</v>
      </c>
      <c r="Q69" s="4">
        <v>45412.345613425925</v>
      </c>
      <c r="R69" s="2">
        <v>88.87</v>
      </c>
      <c r="S69" s="6">
        <v>0.99576271186440679</v>
      </c>
      <c r="T69" s="6"/>
      <c r="U69" s="1">
        <v>903</v>
      </c>
      <c r="V69" s="4">
        <v>45418.291689814818</v>
      </c>
      <c r="W69" s="2">
        <v>88.48</v>
      </c>
      <c r="X69" s="6">
        <v>0.97881355932203395</v>
      </c>
    </row>
    <row r="70" spans="1:24" x14ac:dyDescent="0.15">
      <c r="A70" s="1">
        <v>145</v>
      </c>
      <c r="B70" s="4">
        <v>45788.231458333335</v>
      </c>
      <c r="C70" s="2">
        <v>93.77</v>
      </c>
      <c r="D70" s="3">
        <v>1</v>
      </c>
      <c r="F70" s="1">
        <v>634</v>
      </c>
      <c r="G70" s="4">
        <v>45392.32267361111</v>
      </c>
      <c r="H70" s="2">
        <v>92.05</v>
      </c>
      <c r="I70" s="6">
        <v>1</v>
      </c>
      <c r="K70" s="1">
        <v>820</v>
      </c>
      <c r="L70" s="4">
        <v>45413.276620370372</v>
      </c>
      <c r="M70" s="2">
        <v>89.01</v>
      </c>
      <c r="N70" s="6">
        <v>0.99096385542168675</v>
      </c>
      <c r="P70" s="1">
        <v>820</v>
      </c>
      <c r="Q70" s="4">
        <v>45413.276620370372</v>
      </c>
      <c r="R70" s="2">
        <v>89.01</v>
      </c>
      <c r="S70" s="6">
        <v>0.99096385542168675</v>
      </c>
      <c r="T70" s="6"/>
      <c r="U70" s="1">
        <v>933</v>
      </c>
      <c r="V70" s="4">
        <v>45422.343124999999</v>
      </c>
      <c r="W70" s="2">
        <v>89.23</v>
      </c>
      <c r="X70" s="6">
        <v>0.98511904761904767</v>
      </c>
    </row>
    <row r="71" spans="1:24" x14ac:dyDescent="0.15">
      <c r="A71" s="1">
        <v>146</v>
      </c>
      <c r="B71" s="4">
        <v>45788.233923611115</v>
      </c>
      <c r="C71" s="2">
        <v>95.12</v>
      </c>
      <c r="D71" s="3">
        <v>0.99399999999999999</v>
      </c>
      <c r="F71" s="1">
        <v>714</v>
      </c>
      <c r="G71" s="4">
        <v>45404.346076388887</v>
      </c>
      <c r="H71" s="2">
        <v>88.72</v>
      </c>
      <c r="I71" s="6">
        <v>1</v>
      </c>
      <c r="K71" s="1">
        <v>826</v>
      </c>
      <c r="L71" s="4">
        <v>45413.287905092591</v>
      </c>
      <c r="M71" s="2">
        <v>88.43</v>
      </c>
      <c r="N71" s="6">
        <v>0.99242424242424243</v>
      </c>
      <c r="P71" s="1">
        <v>826</v>
      </c>
      <c r="Q71" s="4">
        <v>45413.287905092591</v>
      </c>
      <c r="R71" s="2">
        <v>88.43</v>
      </c>
      <c r="S71" s="6">
        <v>0.99242424242424243</v>
      </c>
      <c r="T71" s="6"/>
      <c r="U71" s="1">
        <v>964</v>
      </c>
      <c r="V71" s="4">
        <v>45424.23710648148</v>
      </c>
      <c r="W71" s="2">
        <v>90.43</v>
      </c>
      <c r="X71" s="6">
        <v>0.98955613577023493</v>
      </c>
    </row>
    <row r="72" spans="1:24" x14ac:dyDescent="0.15">
      <c r="A72" s="1">
        <v>147</v>
      </c>
      <c r="B72" s="4">
        <v>45788.236296296294</v>
      </c>
      <c r="C72" s="2">
        <v>91.17</v>
      </c>
      <c r="D72" s="3">
        <v>0.996</v>
      </c>
      <c r="F72" s="1">
        <v>761</v>
      </c>
      <c r="G72" s="4">
        <v>45410.214143518519</v>
      </c>
      <c r="H72" s="2">
        <v>88.98</v>
      </c>
      <c r="I72" s="6">
        <v>1</v>
      </c>
      <c r="K72" s="1">
        <v>840</v>
      </c>
      <c r="L72" s="4">
        <v>45414.304664351854</v>
      </c>
      <c r="M72" s="2">
        <v>91.06</v>
      </c>
      <c r="N72" s="6">
        <v>0.99472295514511877</v>
      </c>
      <c r="P72" s="1">
        <v>840</v>
      </c>
      <c r="Q72" s="4">
        <v>45414.304664351854</v>
      </c>
      <c r="R72" s="2">
        <v>91.06</v>
      </c>
      <c r="S72" s="6">
        <v>0.99472295514511877</v>
      </c>
      <c r="T72" s="6"/>
      <c r="U72" s="1">
        <v>1005</v>
      </c>
      <c r="V72" s="4">
        <v>45428.348310185182</v>
      </c>
      <c r="W72" s="2">
        <v>89.08</v>
      </c>
      <c r="X72" s="6">
        <v>0.9838709677419355</v>
      </c>
    </row>
    <row r="73" spans="1:24" x14ac:dyDescent="0.15">
      <c r="A73" s="1">
        <v>148</v>
      </c>
      <c r="B73" s="4">
        <v>45788.239189814813</v>
      </c>
      <c r="C73" s="2">
        <v>96.45</v>
      </c>
      <c r="D73" s="3">
        <v>1</v>
      </c>
      <c r="F73" s="1">
        <v>790</v>
      </c>
      <c r="G73" s="4">
        <v>45411.235694444447</v>
      </c>
      <c r="H73" s="2">
        <v>88.35</v>
      </c>
      <c r="I73" s="6">
        <v>1</v>
      </c>
      <c r="K73" s="1">
        <v>856</v>
      </c>
      <c r="L73" s="4">
        <v>45415.312986111108</v>
      </c>
      <c r="M73" s="2">
        <v>90.02</v>
      </c>
      <c r="N73" s="6">
        <v>0.98698481561822127</v>
      </c>
      <c r="P73" s="1">
        <v>858</v>
      </c>
      <c r="Q73" s="4">
        <v>45416.119652777779</v>
      </c>
      <c r="R73" s="2">
        <v>88.57</v>
      </c>
      <c r="S73" s="6">
        <v>0.99695121951219512</v>
      </c>
      <c r="T73" s="6"/>
      <c r="U73" s="1">
        <v>1031</v>
      </c>
      <c r="V73" s="4">
        <v>45430.354814814818</v>
      </c>
      <c r="W73" s="2">
        <v>90.73</v>
      </c>
      <c r="X73" s="6">
        <v>0.98412698412698418</v>
      </c>
    </row>
    <row r="74" spans="1:24" x14ac:dyDescent="0.15">
      <c r="A74" s="1">
        <v>149</v>
      </c>
      <c r="B74" s="4">
        <v>45788.241203703707</v>
      </c>
      <c r="C74" s="2">
        <v>100.02</v>
      </c>
      <c r="D74" s="3">
        <v>1</v>
      </c>
      <c r="F74" s="1">
        <v>804</v>
      </c>
      <c r="G74" s="4">
        <v>45412.345613425925</v>
      </c>
      <c r="H74" s="2">
        <v>88.87</v>
      </c>
      <c r="I74" s="6">
        <v>0.99576271186440679</v>
      </c>
      <c r="K74" s="1">
        <v>858</v>
      </c>
      <c r="L74" s="4">
        <v>45416.119652777779</v>
      </c>
      <c r="M74" s="2">
        <v>88.57</v>
      </c>
      <c r="N74" s="6">
        <v>0.99695121951219512</v>
      </c>
      <c r="P74" s="1">
        <v>865</v>
      </c>
      <c r="Q74" s="4">
        <v>45416.213078703702</v>
      </c>
      <c r="R74" s="2">
        <v>89.3</v>
      </c>
      <c r="S74" s="6">
        <v>0.9971910112359551</v>
      </c>
      <c r="T74" s="6"/>
      <c r="U74" s="1">
        <v>1039</v>
      </c>
      <c r="V74" s="4">
        <v>45431.273148148146</v>
      </c>
      <c r="W74" s="2">
        <v>93.42</v>
      </c>
      <c r="X74" s="6">
        <v>0.98673740053050396</v>
      </c>
    </row>
    <row r="75" spans="1:24" x14ac:dyDescent="0.15">
      <c r="A75" s="1">
        <v>150</v>
      </c>
      <c r="B75" s="4">
        <v>45788.307754629626</v>
      </c>
      <c r="C75" s="2">
        <v>88.42</v>
      </c>
      <c r="D75" s="3">
        <v>1</v>
      </c>
      <c r="F75" s="1">
        <v>810</v>
      </c>
      <c r="G75" s="4">
        <v>45412.35833333333</v>
      </c>
      <c r="H75" s="2">
        <v>92.37</v>
      </c>
      <c r="I75" s="6">
        <v>1</v>
      </c>
      <c r="K75" s="1">
        <v>865</v>
      </c>
      <c r="L75" s="4">
        <v>45416.213078703702</v>
      </c>
      <c r="M75" s="2">
        <v>89.3</v>
      </c>
      <c r="N75" s="6">
        <v>0.9971910112359551</v>
      </c>
      <c r="P75" s="1">
        <v>867</v>
      </c>
      <c r="Q75" s="4">
        <v>45416.215474537035</v>
      </c>
      <c r="R75" s="2">
        <v>88.12</v>
      </c>
      <c r="S75" s="6">
        <v>0.99547511312217196</v>
      </c>
      <c r="T75" s="6"/>
      <c r="U75" s="1">
        <v>1058</v>
      </c>
      <c r="V75" s="4">
        <v>45433.327974537038</v>
      </c>
      <c r="W75" s="2">
        <v>90.06</v>
      </c>
      <c r="X75" s="6">
        <v>0.98673740053050396</v>
      </c>
    </row>
    <row r="76" spans="1:24" x14ac:dyDescent="0.15">
      <c r="A76" s="1">
        <v>151</v>
      </c>
      <c r="B76" s="4">
        <v>45788.308599537035</v>
      </c>
      <c r="C76" s="2">
        <v>89.8</v>
      </c>
      <c r="D76" s="3">
        <v>1</v>
      </c>
      <c r="F76" s="1">
        <v>820</v>
      </c>
      <c r="G76" s="4">
        <v>45413.276620370372</v>
      </c>
      <c r="H76" s="2">
        <v>89.01</v>
      </c>
      <c r="I76" s="6">
        <v>0.99096385542168675</v>
      </c>
      <c r="K76" s="1">
        <v>867</v>
      </c>
      <c r="L76" s="4">
        <v>45416.215474537035</v>
      </c>
      <c r="M76" s="2">
        <v>88.12</v>
      </c>
      <c r="N76" s="6">
        <v>0.99547511312217196</v>
      </c>
      <c r="P76" s="1">
        <v>868</v>
      </c>
      <c r="Q76" s="4">
        <v>45416.219583333332</v>
      </c>
      <c r="R76" s="2">
        <v>93.82</v>
      </c>
      <c r="S76" s="6">
        <v>0.99581589958159</v>
      </c>
      <c r="T76" s="1"/>
      <c r="U76" s="1">
        <v>1061</v>
      </c>
      <c r="V76" s="4">
        <v>45433.339618055557</v>
      </c>
      <c r="W76" s="2">
        <v>89.16</v>
      </c>
      <c r="X76" s="6">
        <v>0.9841688654353562</v>
      </c>
    </row>
    <row r="77" spans="1:24" x14ac:dyDescent="0.15">
      <c r="A77" s="1">
        <v>152</v>
      </c>
      <c r="B77" s="4">
        <v>45788.309479166666</v>
      </c>
      <c r="C77" s="2">
        <v>92.09</v>
      </c>
      <c r="D77" s="3">
        <v>1</v>
      </c>
      <c r="F77" s="1">
        <v>826</v>
      </c>
      <c r="G77" s="4">
        <v>45413.287905092591</v>
      </c>
      <c r="H77" s="2">
        <v>88.43</v>
      </c>
      <c r="I77" s="6">
        <v>0.99242424242424243</v>
      </c>
      <c r="K77" s="1">
        <v>868</v>
      </c>
      <c r="L77" s="4">
        <v>45416.219583333332</v>
      </c>
      <c r="M77" s="2">
        <v>93.82</v>
      </c>
      <c r="N77" s="6">
        <v>0.99581589958159</v>
      </c>
      <c r="P77" s="1">
        <v>869</v>
      </c>
      <c r="Q77" s="4">
        <v>45416.222812499997</v>
      </c>
      <c r="R77" s="2">
        <v>89.33</v>
      </c>
      <c r="S77" s="6">
        <v>0.99197860962566842</v>
      </c>
      <c r="T77" s="6"/>
      <c r="U77" s="1">
        <v>1065</v>
      </c>
      <c r="V77" s="4">
        <v>45433.348356481481</v>
      </c>
      <c r="W77" s="2">
        <v>91.81</v>
      </c>
      <c r="X77" s="6">
        <v>0.98191214470284238</v>
      </c>
    </row>
    <row r="78" spans="1:24" x14ac:dyDescent="0.15">
      <c r="A78" s="1">
        <v>153</v>
      </c>
      <c r="B78" s="4">
        <v>45788.310324074075</v>
      </c>
      <c r="C78" s="2">
        <v>94.09</v>
      </c>
      <c r="D78" s="3">
        <v>1</v>
      </c>
      <c r="F78" s="1">
        <v>840</v>
      </c>
      <c r="G78" s="4">
        <v>45414.304664351854</v>
      </c>
      <c r="H78" s="2">
        <v>91.06</v>
      </c>
      <c r="I78" s="6">
        <v>0.99472295514511877</v>
      </c>
      <c r="K78" s="1">
        <v>869</v>
      </c>
      <c r="L78" s="4">
        <v>45416.222812499997</v>
      </c>
      <c r="M78" s="2">
        <v>89.33</v>
      </c>
      <c r="N78" s="6">
        <v>0.99197860962566842</v>
      </c>
      <c r="P78" s="1">
        <v>885</v>
      </c>
      <c r="Q78" s="4">
        <v>45417.354803240742</v>
      </c>
      <c r="R78" s="2">
        <v>89.76</v>
      </c>
      <c r="S78" s="6">
        <v>0.99728997289972898</v>
      </c>
      <c r="T78" s="6"/>
      <c r="U78" s="1">
        <v>1093</v>
      </c>
      <c r="V78" s="4">
        <v>45436.340231481481</v>
      </c>
      <c r="W78" s="2">
        <v>89.94</v>
      </c>
      <c r="X78" s="6">
        <v>0.98294243070362475</v>
      </c>
    </row>
    <row r="79" spans="1:24" x14ac:dyDescent="0.15">
      <c r="A79" s="1">
        <v>155</v>
      </c>
      <c r="B79" s="4">
        <v>45788.316967592589</v>
      </c>
      <c r="C79" s="2">
        <v>97.54</v>
      </c>
      <c r="D79" s="3">
        <v>1</v>
      </c>
      <c r="F79" s="1">
        <v>841</v>
      </c>
      <c r="G79" s="4">
        <v>45414.308935185189</v>
      </c>
      <c r="H79" s="2">
        <v>94.22</v>
      </c>
      <c r="I79" s="6">
        <v>1</v>
      </c>
      <c r="K79" s="1">
        <v>885</v>
      </c>
      <c r="L79" s="4">
        <v>45417.354803240742</v>
      </c>
      <c r="M79" s="2">
        <v>89.76</v>
      </c>
      <c r="N79" s="6">
        <v>0.99728997289972898</v>
      </c>
      <c r="P79" s="1">
        <v>894</v>
      </c>
      <c r="Q79" s="4">
        <v>45418.203148148146</v>
      </c>
      <c r="R79" s="2">
        <v>88.34</v>
      </c>
      <c r="S79" s="6">
        <v>0.99695121951219512</v>
      </c>
      <c r="T79" s="6"/>
      <c r="U79" s="1">
        <v>1106</v>
      </c>
      <c r="V79" s="4">
        <v>45437.304062499999</v>
      </c>
      <c r="W79" s="2">
        <v>91.77</v>
      </c>
      <c r="X79" s="6">
        <v>0.98449612403100772</v>
      </c>
    </row>
    <row r="80" spans="1:24" x14ac:dyDescent="0.15">
      <c r="A80" s="1"/>
      <c r="B80" s="4"/>
      <c r="C80" s="2"/>
      <c r="D80" s="6"/>
      <c r="F80" s="1">
        <v>852</v>
      </c>
      <c r="G80" s="4">
        <v>45415.305821759262</v>
      </c>
      <c r="H80" s="2">
        <v>88.6</v>
      </c>
      <c r="I80" s="6">
        <v>1</v>
      </c>
      <c r="K80" s="1">
        <v>894</v>
      </c>
      <c r="L80" s="4">
        <v>45418.203148148146</v>
      </c>
      <c r="M80" s="2">
        <v>88.34</v>
      </c>
      <c r="N80" s="6">
        <v>0.99695121951219512</v>
      </c>
      <c r="P80" s="1">
        <v>897</v>
      </c>
      <c r="Q80" s="4">
        <v>45418.209189814814</v>
      </c>
      <c r="R80" s="2">
        <v>90.61</v>
      </c>
      <c r="S80" s="6">
        <v>0.99342105263157898</v>
      </c>
      <c r="T80" s="6"/>
      <c r="U80" s="1">
        <v>1109</v>
      </c>
      <c r="V80" s="4">
        <v>45437.309224537035</v>
      </c>
      <c r="W80" s="2">
        <v>91.81</v>
      </c>
      <c r="X80" s="6">
        <v>0.98701298701298701</v>
      </c>
    </row>
    <row r="81" spans="1:24" x14ac:dyDescent="0.15">
      <c r="A81" s="1"/>
      <c r="B81" s="4"/>
      <c r="C81" s="2"/>
      <c r="D81" s="6"/>
      <c r="F81" s="1">
        <v>858</v>
      </c>
      <c r="G81" s="4">
        <v>45416.119652777779</v>
      </c>
      <c r="H81" s="2">
        <v>88.57</v>
      </c>
      <c r="I81" s="6">
        <v>0.99695121951219512</v>
      </c>
      <c r="K81" s="1">
        <v>897</v>
      </c>
      <c r="L81" s="4">
        <v>45418.209189814814</v>
      </c>
      <c r="M81" s="2">
        <v>90.61</v>
      </c>
      <c r="N81" s="6">
        <v>0.99342105263157898</v>
      </c>
      <c r="P81" s="1">
        <v>898</v>
      </c>
      <c r="Q81" s="4">
        <v>45418.210648148146</v>
      </c>
      <c r="R81" s="2">
        <v>90.48</v>
      </c>
      <c r="S81" s="6">
        <v>0.99212598425196852</v>
      </c>
      <c r="T81" s="6"/>
      <c r="U81" s="1">
        <v>1118</v>
      </c>
      <c r="V81" s="4">
        <v>45438.303842592592</v>
      </c>
      <c r="W81" s="2">
        <v>89.37</v>
      </c>
      <c r="X81" s="6">
        <v>0.9887640449438202</v>
      </c>
    </row>
    <row r="82" spans="1:24" x14ac:dyDescent="0.15">
      <c r="A82" s="1"/>
      <c r="B82" s="4"/>
      <c r="C82" s="2"/>
      <c r="D82" s="6"/>
      <c r="F82" s="1">
        <v>865</v>
      </c>
      <c r="G82" s="4">
        <v>45416.213078703702</v>
      </c>
      <c r="H82" s="2">
        <v>89.3</v>
      </c>
      <c r="I82" s="6">
        <v>0.9971910112359551</v>
      </c>
      <c r="K82" s="1">
        <v>898</v>
      </c>
      <c r="L82" s="4">
        <v>45418.210648148146</v>
      </c>
      <c r="M82" s="2">
        <v>90.48</v>
      </c>
      <c r="N82" s="6">
        <v>0.99212598425196852</v>
      </c>
      <c r="P82" s="1">
        <v>900</v>
      </c>
      <c r="Q82" s="4">
        <v>45418.212858796294</v>
      </c>
      <c r="R82" s="2">
        <v>90.35</v>
      </c>
      <c r="S82" s="6">
        <v>0.99449541284403664</v>
      </c>
      <c r="T82" s="6"/>
      <c r="U82" s="1">
        <v>1124</v>
      </c>
      <c r="V82" s="4">
        <v>45438.320972222224</v>
      </c>
      <c r="W82" s="2">
        <v>90.28</v>
      </c>
      <c r="X82" s="6">
        <v>0.98698481561822127</v>
      </c>
    </row>
    <row r="83" spans="1:24" x14ac:dyDescent="0.15">
      <c r="A83" s="1"/>
      <c r="B83" s="4"/>
      <c r="C83" s="2"/>
      <c r="D83" s="6"/>
      <c r="F83" s="1">
        <v>867</v>
      </c>
      <c r="G83" s="4">
        <v>45416.215474537035</v>
      </c>
      <c r="H83" s="2">
        <v>88.12</v>
      </c>
      <c r="I83" s="6">
        <v>0.99547511312217196</v>
      </c>
      <c r="K83" s="1">
        <v>900</v>
      </c>
      <c r="L83" s="4">
        <v>45418.212858796294</v>
      </c>
      <c r="M83" s="2">
        <v>90.35</v>
      </c>
      <c r="N83" s="6">
        <v>0.99449541284403664</v>
      </c>
      <c r="P83" s="1">
        <v>907</v>
      </c>
      <c r="Q83" s="4">
        <v>45418.298958333333</v>
      </c>
      <c r="R83" s="2">
        <v>88.37</v>
      </c>
      <c r="S83" s="6">
        <v>0.99695121951219512</v>
      </c>
      <c r="T83" s="6"/>
      <c r="U83" s="1">
        <v>1154</v>
      </c>
      <c r="V83" s="4">
        <v>45442.335682870369</v>
      </c>
      <c r="W83" s="2">
        <v>90.4</v>
      </c>
      <c r="X83" s="6">
        <v>0.98765432098765427</v>
      </c>
    </row>
    <row r="84" spans="1:24" x14ac:dyDescent="0.15">
      <c r="A84" s="1"/>
      <c r="B84" s="4"/>
      <c r="C84" s="2"/>
      <c r="D84" s="6"/>
      <c r="F84" s="1">
        <v>868</v>
      </c>
      <c r="G84" s="4">
        <v>45416.219583333332</v>
      </c>
      <c r="H84" s="2">
        <v>93.82</v>
      </c>
      <c r="I84" s="6">
        <v>0.99581589958159</v>
      </c>
      <c r="K84" s="1">
        <v>903</v>
      </c>
      <c r="L84" s="4">
        <v>45418.291689814818</v>
      </c>
      <c r="M84" s="2">
        <v>88.48</v>
      </c>
      <c r="N84" s="6">
        <v>0.97881355932203395</v>
      </c>
      <c r="P84" s="1">
        <v>918</v>
      </c>
      <c r="Q84" s="4">
        <v>45420.331631944442</v>
      </c>
      <c r="R84" s="2">
        <v>89.49</v>
      </c>
      <c r="S84" s="6">
        <v>0.99603174603174605</v>
      </c>
      <c r="T84" s="6"/>
      <c r="U84" s="1">
        <v>1155</v>
      </c>
      <c r="V84" s="4">
        <v>45442.337500000001</v>
      </c>
      <c r="W84" s="2">
        <v>90.07</v>
      </c>
      <c r="X84" s="6">
        <v>0.98673740053050396</v>
      </c>
    </row>
    <row r="85" spans="1:24" x14ac:dyDescent="0.15">
      <c r="A85" s="1"/>
      <c r="B85" s="4"/>
      <c r="C85" s="2"/>
      <c r="D85" s="6"/>
      <c r="F85" s="1">
        <v>869</v>
      </c>
      <c r="G85" s="4">
        <v>45416.222812499997</v>
      </c>
      <c r="H85" s="2">
        <v>89.33</v>
      </c>
      <c r="I85" s="6">
        <v>0.99197860962566842</v>
      </c>
      <c r="K85" s="1">
        <v>907</v>
      </c>
      <c r="L85" s="4">
        <v>45418.298958333333</v>
      </c>
      <c r="M85" s="2">
        <v>88.37</v>
      </c>
      <c r="N85" s="6">
        <v>0.99695121951219512</v>
      </c>
      <c r="P85" s="1">
        <v>929</v>
      </c>
      <c r="Q85" s="4">
        <v>45421.322233796294</v>
      </c>
      <c r="R85" s="2">
        <v>88.14</v>
      </c>
      <c r="S85" s="6">
        <v>0.99377593360995853</v>
      </c>
      <c r="T85" s="6"/>
      <c r="U85" s="1">
        <v>1172</v>
      </c>
      <c r="V85" s="4">
        <v>45443.347743055558</v>
      </c>
      <c r="W85" s="2">
        <v>89.27</v>
      </c>
      <c r="X85" s="6">
        <v>0.98565573770491799</v>
      </c>
    </row>
    <row r="86" spans="1:24" x14ac:dyDescent="0.15">
      <c r="A86" s="1"/>
      <c r="B86" s="4"/>
      <c r="C86" s="2"/>
      <c r="D86" s="6"/>
      <c r="F86" s="1">
        <v>875</v>
      </c>
      <c r="G86" s="4">
        <v>45416.317256944443</v>
      </c>
      <c r="H86" s="2">
        <v>91.6</v>
      </c>
      <c r="I86" s="6">
        <v>1</v>
      </c>
      <c r="K86" s="1">
        <v>918</v>
      </c>
      <c r="L86" s="4">
        <v>45420.331631944442</v>
      </c>
      <c r="M86" s="2">
        <v>89.49</v>
      </c>
      <c r="N86" s="6">
        <v>0.99603174603174605</v>
      </c>
      <c r="P86" s="1">
        <v>939</v>
      </c>
      <c r="Q86" s="4">
        <v>45423.220763888887</v>
      </c>
      <c r="R86" s="2">
        <v>88.65</v>
      </c>
      <c r="S86" s="6">
        <v>0.99734748010610075</v>
      </c>
      <c r="T86" s="6"/>
      <c r="U86" s="1">
        <v>1196</v>
      </c>
      <c r="V86" s="4">
        <v>45445.247175925928</v>
      </c>
      <c r="W86" s="2">
        <v>88.3</v>
      </c>
      <c r="X86" s="6">
        <v>0.98913043478260865</v>
      </c>
    </row>
    <row r="87" spans="1:24" x14ac:dyDescent="0.15">
      <c r="A87" s="1"/>
      <c r="B87" s="4"/>
      <c r="C87" s="2"/>
      <c r="D87" s="6"/>
      <c r="F87" s="1">
        <v>881</v>
      </c>
      <c r="G87" s="4">
        <v>45417.347662037035</v>
      </c>
      <c r="H87" s="2">
        <v>92.63</v>
      </c>
      <c r="I87" s="6">
        <v>1</v>
      </c>
      <c r="K87" s="1">
        <v>929</v>
      </c>
      <c r="L87" s="4">
        <v>45421.322233796294</v>
      </c>
      <c r="M87" s="2">
        <v>88.14</v>
      </c>
      <c r="N87" s="6">
        <v>0.99377593360995853</v>
      </c>
      <c r="P87" s="1">
        <v>946</v>
      </c>
      <c r="Q87" s="4">
        <v>45423.297962962963</v>
      </c>
      <c r="R87" s="2">
        <v>92.39</v>
      </c>
      <c r="S87" s="6">
        <v>0.99096385542168675</v>
      </c>
      <c r="T87" s="6"/>
      <c r="U87" s="1">
        <v>1198</v>
      </c>
      <c r="V87" s="4">
        <v>45445.250034722223</v>
      </c>
      <c r="W87" s="2">
        <v>91.74</v>
      </c>
      <c r="X87" s="6">
        <v>0.98913043478260865</v>
      </c>
    </row>
    <row r="88" spans="1:24" x14ac:dyDescent="0.15">
      <c r="A88" s="1"/>
      <c r="B88" s="4"/>
      <c r="C88" s="2"/>
      <c r="D88" s="6"/>
      <c r="F88" s="1">
        <v>885</v>
      </c>
      <c r="G88" s="4">
        <v>45417.354803240742</v>
      </c>
      <c r="H88" s="2">
        <v>89.76</v>
      </c>
      <c r="I88" s="6">
        <v>0.99728997289972898</v>
      </c>
      <c r="K88" s="1">
        <v>933</v>
      </c>
      <c r="L88" s="4">
        <v>45422.343124999999</v>
      </c>
      <c r="M88" s="2">
        <v>89.23</v>
      </c>
      <c r="N88" s="6">
        <v>0.98511904761904767</v>
      </c>
      <c r="P88" s="1">
        <v>952</v>
      </c>
      <c r="Q88" s="4">
        <v>45424.09952546296</v>
      </c>
      <c r="R88" s="2">
        <v>88.35</v>
      </c>
      <c r="S88" s="6">
        <v>0.9939393939393939</v>
      </c>
      <c r="T88" s="6"/>
      <c r="U88" s="1">
        <v>1247</v>
      </c>
      <c r="V88" s="4">
        <v>45450.334849537037</v>
      </c>
      <c r="W88" s="2">
        <v>88.38</v>
      </c>
      <c r="X88" s="6">
        <v>0.9880239520958084</v>
      </c>
    </row>
    <row r="89" spans="1:24" x14ac:dyDescent="0.15">
      <c r="A89" s="1"/>
      <c r="B89" s="4"/>
      <c r="C89" s="2"/>
      <c r="D89" s="6"/>
      <c r="F89" s="1">
        <v>888</v>
      </c>
      <c r="G89" s="4">
        <v>45417.358715277776</v>
      </c>
      <c r="H89" s="2">
        <v>88.53</v>
      </c>
      <c r="I89" s="6">
        <v>1</v>
      </c>
      <c r="K89" s="1">
        <v>939</v>
      </c>
      <c r="L89" s="4">
        <v>45423.220763888887</v>
      </c>
      <c r="M89" s="2">
        <v>88.65</v>
      </c>
      <c r="N89" s="6">
        <v>0.99734748010610075</v>
      </c>
      <c r="P89" s="1">
        <v>963</v>
      </c>
      <c r="Q89" s="4">
        <v>45424.236030092594</v>
      </c>
      <c r="R89" s="2">
        <v>90.06</v>
      </c>
      <c r="S89" s="6">
        <v>0.9939577039274925</v>
      </c>
      <c r="T89" s="6"/>
      <c r="U89" s="1">
        <v>1285</v>
      </c>
      <c r="V89" s="4">
        <v>45453.336087962962</v>
      </c>
      <c r="W89" s="2">
        <v>89.47</v>
      </c>
      <c r="X89" s="6">
        <v>0.98548094373865702</v>
      </c>
    </row>
    <row r="90" spans="1:24" x14ac:dyDescent="0.15">
      <c r="A90" s="1"/>
      <c r="B90" s="4"/>
      <c r="C90" s="2"/>
      <c r="D90" s="6"/>
      <c r="F90" s="1">
        <v>894</v>
      </c>
      <c r="G90" s="4">
        <v>45418.203148148146</v>
      </c>
      <c r="H90" s="2">
        <v>88.34</v>
      </c>
      <c r="I90" s="6">
        <v>0.99695121951219512</v>
      </c>
      <c r="K90" s="1">
        <v>946</v>
      </c>
      <c r="L90" s="4">
        <v>45423.297962962963</v>
      </c>
      <c r="M90" s="2">
        <v>92.39</v>
      </c>
      <c r="N90" s="6">
        <v>0.99096385542168675</v>
      </c>
      <c r="P90" s="1">
        <v>974</v>
      </c>
      <c r="Q90" s="4">
        <v>45424.310810185183</v>
      </c>
      <c r="R90" s="2">
        <v>91.28</v>
      </c>
      <c r="S90" s="6">
        <v>0.994413407821229</v>
      </c>
      <c r="T90" s="6"/>
      <c r="U90" s="1">
        <v>1290</v>
      </c>
      <c r="V90" s="4">
        <v>45453.349166666667</v>
      </c>
      <c r="W90" s="2">
        <v>92.76</v>
      </c>
      <c r="X90" s="6">
        <v>0.98018018018018016</v>
      </c>
    </row>
    <row r="91" spans="1:24" x14ac:dyDescent="0.15">
      <c r="A91" s="1"/>
      <c r="B91" s="4"/>
      <c r="C91" s="2"/>
      <c r="D91" s="6"/>
      <c r="F91" s="1">
        <v>897</v>
      </c>
      <c r="G91" s="4">
        <v>45418.209189814814</v>
      </c>
      <c r="H91" s="2">
        <v>90.61</v>
      </c>
      <c r="I91" s="6">
        <v>0.99342105263157898</v>
      </c>
      <c r="K91" s="1">
        <v>952</v>
      </c>
      <c r="L91" s="4">
        <v>45424.09952546296</v>
      </c>
      <c r="M91" s="2">
        <v>88.35</v>
      </c>
      <c r="N91" s="6">
        <v>0.9939393939393939</v>
      </c>
      <c r="P91" s="1">
        <v>979</v>
      </c>
      <c r="Q91" s="4">
        <v>45425.329699074071</v>
      </c>
      <c r="R91" s="2">
        <v>88.62</v>
      </c>
      <c r="S91" s="6">
        <v>0.99492385786802029</v>
      </c>
      <c r="T91" s="6"/>
      <c r="U91" s="1">
        <v>1296</v>
      </c>
      <c r="V91" s="4">
        <v>45454.346273148149</v>
      </c>
      <c r="W91" s="2">
        <v>90.67</v>
      </c>
      <c r="X91" s="6">
        <v>0.98706896551724133</v>
      </c>
    </row>
    <row r="92" spans="1:24" x14ac:dyDescent="0.15">
      <c r="A92" s="1"/>
      <c r="B92" s="4"/>
      <c r="C92" s="2"/>
      <c r="D92" s="6"/>
      <c r="F92" s="1">
        <v>898</v>
      </c>
      <c r="G92" s="4">
        <v>45418.210648148146</v>
      </c>
      <c r="H92" s="2">
        <v>90.48</v>
      </c>
      <c r="I92" s="6">
        <v>0.99212598425196852</v>
      </c>
      <c r="K92" s="1">
        <v>963</v>
      </c>
      <c r="L92" s="4">
        <v>45424.236030092594</v>
      </c>
      <c r="M92" s="2">
        <v>90.06</v>
      </c>
      <c r="N92" s="6">
        <v>0.9939577039274925</v>
      </c>
      <c r="P92" s="1">
        <v>983</v>
      </c>
      <c r="Q92" s="4">
        <v>45425.337604166663</v>
      </c>
      <c r="R92" s="2">
        <v>89.74</v>
      </c>
      <c r="S92" s="6">
        <v>0.99450549450549453</v>
      </c>
      <c r="T92" s="6"/>
      <c r="U92" s="1">
        <v>1308</v>
      </c>
      <c r="V92" s="4">
        <v>45456.337893518517</v>
      </c>
      <c r="W92" s="2">
        <v>90.98</v>
      </c>
      <c r="X92" s="6">
        <v>0.98568507157464214</v>
      </c>
    </row>
    <row r="93" spans="1:24" x14ac:dyDescent="0.15">
      <c r="A93" s="1"/>
      <c r="B93" s="4"/>
      <c r="C93" s="2"/>
      <c r="D93" s="6"/>
      <c r="F93" s="1">
        <v>900</v>
      </c>
      <c r="G93" s="4">
        <v>45418.212858796294</v>
      </c>
      <c r="H93" s="2">
        <v>90.35</v>
      </c>
      <c r="I93" s="6">
        <v>0.99449541284403664</v>
      </c>
      <c r="K93" s="1">
        <v>964</v>
      </c>
      <c r="L93" s="4">
        <v>45424.23710648148</v>
      </c>
      <c r="M93" s="2">
        <v>90.43</v>
      </c>
      <c r="N93" s="6">
        <v>0.98955613577023493</v>
      </c>
      <c r="P93" s="1">
        <v>986</v>
      </c>
      <c r="Q93" s="4">
        <v>45426.334687499999</v>
      </c>
      <c r="R93" s="2">
        <v>90.23</v>
      </c>
      <c r="S93" s="6">
        <v>0.99695121951219512</v>
      </c>
      <c r="T93" s="6"/>
      <c r="U93" s="1">
        <v>1313</v>
      </c>
      <c r="V93" s="4">
        <v>45456.345914351848</v>
      </c>
      <c r="W93" s="2">
        <v>95.73</v>
      </c>
      <c r="X93" s="6">
        <v>0.98966942148760328</v>
      </c>
    </row>
    <row r="94" spans="1:24" x14ac:dyDescent="0.15">
      <c r="A94" s="1"/>
      <c r="B94" s="4"/>
      <c r="C94" s="2"/>
      <c r="D94" s="6"/>
      <c r="F94" s="1">
        <v>907</v>
      </c>
      <c r="G94" s="4">
        <v>45418.298958333333</v>
      </c>
      <c r="H94" s="2">
        <v>88.37</v>
      </c>
      <c r="I94" s="6">
        <v>0.99695121951219512</v>
      </c>
      <c r="K94" s="1">
        <v>974</v>
      </c>
      <c r="L94" s="4">
        <v>45424.310810185183</v>
      </c>
      <c r="M94" s="2">
        <v>91.28</v>
      </c>
      <c r="N94" s="6">
        <v>0.994413407821229</v>
      </c>
      <c r="P94" s="1">
        <v>1001</v>
      </c>
      <c r="Q94" s="4">
        <v>45428.329710648148</v>
      </c>
      <c r="R94" s="2">
        <v>89.73</v>
      </c>
      <c r="S94" s="6">
        <v>0.9939393939393939</v>
      </c>
      <c r="T94" s="6"/>
      <c r="U94" s="1">
        <v>1348</v>
      </c>
      <c r="V94" s="4">
        <v>45460.320775462962</v>
      </c>
      <c r="W94" s="2">
        <v>91.58</v>
      </c>
      <c r="X94" s="6">
        <v>0.98717948717948723</v>
      </c>
    </row>
    <row r="95" spans="1:24" x14ac:dyDescent="0.15">
      <c r="A95" s="1"/>
      <c r="B95" s="4"/>
      <c r="C95" s="2"/>
      <c r="D95" s="6"/>
      <c r="F95" s="1">
        <v>918</v>
      </c>
      <c r="G95" s="4">
        <v>45420.331631944442</v>
      </c>
      <c r="H95" s="2">
        <v>89.49</v>
      </c>
      <c r="I95" s="6">
        <v>0.99603174603174605</v>
      </c>
      <c r="K95" s="1">
        <v>979</v>
      </c>
      <c r="L95" s="4">
        <v>45425.329699074071</v>
      </c>
      <c r="M95" s="2">
        <v>88.62</v>
      </c>
      <c r="N95" s="6">
        <v>0.99492385786802029</v>
      </c>
      <c r="P95" s="1">
        <v>1020</v>
      </c>
      <c r="Q95" s="4">
        <v>45429.327303240738</v>
      </c>
      <c r="R95" s="2">
        <v>90.38</v>
      </c>
      <c r="S95" s="6">
        <v>0.99460916442048519</v>
      </c>
      <c r="T95" s="6"/>
      <c r="U95" s="1">
        <v>1360</v>
      </c>
      <c r="V95" s="4">
        <v>45461.315474537034</v>
      </c>
      <c r="W95" s="2">
        <v>90.38</v>
      </c>
      <c r="X95" s="6">
        <v>0.98917748917748916</v>
      </c>
    </row>
    <row r="96" spans="1:24" x14ac:dyDescent="0.15">
      <c r="A96" s="1"/>
      <c r="B96" s="4"/>
      <c r="C96" s="2"/>
      <c r="D96" s="6"/>
      <c r="F96" s="1">
        <v>929</v>
      </c>
      <c r="G96" s="4">
        <v>45421.322233796294</v>
      </c>
      <c r="H96" s="2">
        <v>88.14</v>
      </c>
      <c r="I96" s="6">
        <v>0.99377593360995853</v>
      </c>
      <c r="K96" s="1">
        <v>983</v>
      </c>
      <c r="L96" s="4">
        <v>45425.337604166663</v>
      </c>
      <c r="M96" s="2">
        <v>89.74</v>
      </c>
      <c r="N96" s="6">
        <v>0.99450549450549453</v>
      </c>
      <c r="P96" s="1">
        <v>1034</v>
      </c>
      <c r="Q96" s="4">
        <v>45431.210393518515</v>
      </c>
      <c r="R96" s="2">
        <v>88.34</v>
      </c>
      <c r="S96" s="6">
        <v>0.994413407821229</v>
      </c>
      <c r="T96" s="6"/>
      <c r="U96" s="1">
        <v>1361</v>
      </c>
      <c r="V96" s="4">
        <v>45461.31894675926</v>
      </c>
      <c r="W96" s="2">
        <v>91.14</v>
      </c>
      <c r="X96" s="6">
        <v>0.98408488063660482</v>
      </c>
    </row>
    <row r="97" spans="1:24" x14ac:dyDescent="0.15">
      <c r="A97" s="1"/>
      <c r="B97" s="4"/>
      <c r="C97" s="2"/>
      <c r="D97" s="6"/>
      <c r="F97" s="1">
        <v>930</v>
      </c>
      <c r="G97" s="4">
        <v>45421.323993055557</v>
      </c>
      <c r="H97" s="2">
        <v>92.11</v>
      </c>
      <c r="I97" s="6">
        <v>1</v>
      </c>
      <c r="K97" s="1">
        <v>986</v>
      </c>
      <c r="L97" s="4">
        <v>45426.334687499999</v>
      </c>
      <c r="M97" s="2">
        <v>90.23</v>
      </c>
      <c r="N97" s="6">
        <v>0.99695121951219512</v>
      </c>
      <c r="P97" s="1">
        <v>1035</v>
      </c>
      <c r="Q97" s="4">
        <v>45431.212442129632</v>
      </c>
      <c r="R97" s="2">
        <v>90.87</v>
      </c>
      <c r="S97" s="6">
        <v>0.99450549450549453</v>
      </c>
      <c r="T97" s="6"/>
      <c r="U97" s="1">
        <v>1363</v>
      </c>
      <c r="V97" s="4">
        <v>45462.294999999998</v>
      </c>
      <c r="W97" s="2">
        <v>89.14</v>
      </c>
      <c r="X97" s="6">
        <v>0.98717948717948723</v>
      </c>
    </row>
    <row r="98" spans="1:24" x14ac:dyDescent="0.15">
      <c r="A98" s="1"/>
      <c r="B98" s="4"/>
      <c r="C98" s="2"/>
      <c r="D98" s="6"/>
      <c r="F98" s="1">
        <v>939</v>
      </c>
      <c r="G98" s="4">
        <v>45423.220763888887</v>
      </c>
      <c r="H98" s="2">
        <v>88.65</v>
      </c>
      <c r="I98" s="6">
        <v>0.99734748010610075</v>
      </c>
      <c r="K98" s="1">
        <v>1001</v>
      </c>
      <c r="L98" s="4">
        <v>45428.329710648148</v>
      </c>
      <c r="M98" s="2">
        <v>89.73</v>
      </c>
      <c r="N98" s="6">
        <v>0.9939393939393939</v>
      </c>
      <c r="P98" s="1">
        <v>1038</v>
      </c>
      <c r="Q98" s="4">
        <v>45431.271550925929</v>
      </c>
      <c r="R98" s="2">
        <v>88.42</v>
      </c>
      <c r="S98" s="6">
        <v>0.99195710455764075</v>
      </c>
      <c r="T98" s="6"/>
      <c r="U98" s="1">
        <v>1368</v>
      </c>
      <c r="V98" s="4">
        <v>45462.314282407409</v>
      </c>
      <c r="W98" s="2">
        <v>89.01</v>
      </c>
      <c r="X98" s="6">
        <v>0.98830409356725146</v>
      </c>
    </row>
    <row r="99" spans="1:24" x14ac:dyDescent="0.15">
      <c r="A99" s="1"/>
      <c r="B99" s="4"/>
      <c r="C99" s="2"/>
      <c r="D99" s="6"/>
      <c r="F99" s="1">
        <v>946</v>
      </c>
      <c r="G99" s="4">
        <v>45423.297962962963</v>
      </c>
      <c r="H99" s="2">
        <v>92.39</v>
      </c>
      <c r="I99" s="6">
        <v>0.99096385542168675</v>
      </c>
      <c r="K99" s="1">
        <v>1005</v>
      </c>
      <c r="L99" s="4">
        <v>45428.348310185182</v>
      </c>
      <c r="M99" s="2">
        <v>89.08</v>
      </c>
      <c r="N99" s="6">
        <v>0.9838709677419355</v>
      </c>
      <c r="P99" s="1">
        <v>1041</v>
      </c>
      <c r="Q99" s="4">
        <v>45431.275300925925</v>
      </c>
      <c r="R99" s="2">
        <v>88.12</v>
      </c>
      <c r="S99" s="6">
        <v>0.99781659388646293</v>
      </c>
      <c r="T99" s="6"/>
      <c r="U99" s="1">
        <v>1369</v>
      </c>
      <c r="V99" s="4">
        <v>45462.315127314818</v>
      </c>
      <c r="W99" s="2">
        <v>91.25</v>
      </c>
      <c r="X99" s="6">
        <v>0.97881355932203395</v>
      </c>
    </row>
    <row r="100" spans="1:24" x14ac:dyDescent="0.15">
      <c r="A100" s="1"/>
      <c r="B100" s="4"/>
      <c r="C100" s="2"/>
      <c r="D100" s="6"/>
      <c r="F100" s="1">
        <v>952</v>
      </c>
      <c r="G100" s="4">
        <v>45424.09952546296</v>
      </c>
      <c r="H100" s="2">
        <v>88.35</v>
      </c>
      <c r="I100" s="6">
        <v>0.9939393939393939</v>
      </c>
      <c r="K100" s="1">
        <v>1020</v>
      </c>
      <c r="L100" s="4">
        <v>45429.327303240738</v>
      </c>
      <c r="M100" s="2">
        <v>90.38</v>
      </c>
      <c r="N100" s="6">
        <v>0.99460916442048519</v>
      </c>
      <c r="P100" s="1">
        <v>1043</v>
      </c>
      <c r="Q100" s="4">
        <v>45431.277962962966</v>
      </c>
      <c r="R100" s="2">
        <v>90.65</v>
      </c>
      <c r="S100" s="6">
        <v>0.99139784946236564</v>
      </c>
      <c r="T100" s="6"/>
      <c r="U100" s="1">
        <v>1370</v>
      </c>
      <c r="V100" s="4">
        <v>45462.316307870373</v>
      </c>
      <c r="W100" s="2">
        <v>97.33</v>
      </c>
      <c r="X100" s="6">
        <v>0.98955613577023493</v>
      </c>
    </row>
    <row r="101" spans="1:24" x14ac:dyDescent="0.15">
      <c r="A101" s="1"/>
      <c r="B101" s="4"/>
      <c r="C101" s="2"/>
      <c r="D101" s="6"/>
      <c r="F101" s="1">
        <v>963</v>
      </c>
      <c r="G101" s="4">
        <v>45424.236030092594</v>
      </c>
      <c r="H101" s="2">
        <v>90.06</v>
      </c>
      <c r="I101" s="6">
        <v>0.9939577039274925</v>
      </c>
      <c r="K101" s="1">
        <v>1031</v>
      </c>
      <c r="L101" s="4">
        <v>45430.354814814818</v>
      </c>
      <c r="M101" s="2">
        <v>90.73</v>
      </c>
      <c r="N101" s="6">
        <v>0.98412698412698418</v>
      </c>
      <c r="P101" s="1">
        <v>1053</v>
      </c>
      <c r="Q101" s="4">
        <v>45432.334016203706</v>
      </c>
      <c r="R101" s="2">
        <v>90.24</v>
      </c>
      <c r="S101" s="6">
        <v>0.99581589958159</v>
      </c>
      <c r="T101" s="6"/>
      <c r="U101" s="1">
        <v>1371</v>
      </c>
      <c r="V101" s="4">
        <v>45462.325335648151</v>
      </c>
      <c r="W101" s="2">
        <v>92.02</v>
      </c>
      <c r="X101" s="6">
        <v>0.98480243161094227</v>
      </c>
    </row>
    <row r="102" spans="1:24" x14ac:dyDescent="0.15">
      <c r="A102" s="1"/>
      <c r="B102" s="4"/>
      <c r="C102" s="2"/>
      <c r="D102" s="6"/>
      <c r="F102" s="1">
        <v>965</v>
      </c>
      <c r="G102" s="4">
        <v>45424.239976851852</v>
      </c>
      <c r="H102" s="2">
        <v>90.92</v>
      </c>
      <c r="I102" s="6">
        <v>1</v>
      </c>
      <c r="K102" s="1">
        <v>1034</v>
      </c>
      <c r="L102" s="4">
        <v>45431.210393518515</v>
      </c>
      <c r="M102" s="2">
        <v>88.34</v>
      </c>
      <c r="N102" s="6">
        <v>0.994413407821229</v>
      </c>
      <c r="P102" s="1">
        <v>1056</v>
      </c>
      <c r="Q102" s="4">
        <v>45432.343043981484</v>
      </c>
      <c r="R102" s="2">
        <v>89.01</v>
      </c>
      <c r="S102" s="6">
        <v>0.99547511312217196</v>
      </c>
      <c r="T102" s="1"/>
      <c r="U102" s="1">
        <v>1372</v>
      </c>
      <c r="V102" s="4">
        <v>45463.236504629633</v>
      </c>
      <c r="W102" s="2">
        <v>93.7</v>
      </c>
      <c r="X102" s="6">
        <v>0.9841688654353562</v>
      </c>
    </row>
    <row r="103" spans="1:24" x14ac:dyDescent="0.15">
      <c r="A103" s="1"/>
      <c r="B103" s="4"/>
      <c r="C103" s="2"/>
      <c r="D103" s="6"/>
      <c r="F103" s="1">
        <v>970</v>
      </c>
      <c r="G103" s="4">
        <v>45424.305324074077</v>
      </c>
      <c r="H103" s="2">
        <v>92.76</v>
      </c>
      <c r="I103" s="6">
        <v>1</v>
      </c>
      <c r="K103" s="1">
        <v>1035</v>
      </c>
      <c r="L103" s="4">
        <v>45431.212442129632</v>
      </c>
      <c r="M103" s="2">
        <v>90.87</v>
      </c>
      <c r="N103" s="6">
        <v>0.99450549450549453</v>
      </c>
      <c r="P103" s="1">
        <v>1070</v>
      </c>
      <c r="Q103" s="4">
        <v>45434.327187499999</v>
      </c>
      <c r="R103" s="2">
        <v>88.87</v>
      </c>
      <c r="S103" s="6">
        <v>0.99559471365638763</v>
      </c>
      <c r="T103" s="1"/>
      <c r="U103" s="1">
        <v>1374</v>
      </c>
      <c r="V103" s="4">
        <v>45463.240023148152</v>
      </c>
      <c r="W103" s="2">
        <v>91.41</v>
      </c>
      <c r="X103" s="6">
        <v>0.9885057471264368</v>
      </c>
    </row>
    <row r="104" spans="1:24" x14ac:dyDescent="0.15">
      <c r="A104" s="1"/>
      <c r="B104" s="4"/>
      <c r="C104" s="2"/>
      <c r="D104" s="6"/>
      <c r="F104" s="1">
        <v>974</v>
      </c>
      <c r="G104" s="4">
        <v>45424.310810185183</v>
      </c>
      <c r="H104" s="2">
        <v>91.28</v>
      </c>
      <c r="I104" s="6">
        <v>0.994413407821229</v>
      </c>
      <c r="K104" s="1">
        <v>1038</v>
      </c>
      <c r="L104" s="4">
        <v>45431.271550925929</v>
      </c>
      <c r="M104" s="2">
        <v>88.42</v>
      </c>
      <c r="N104" s="6">
        <v>0.99195710455764075</v>
      </c>
      <c r="P104" s="1">
        <v>1072</v>
      </c>
      <c r="Q104" s="4">
        <v>45434.330069444448</v>
      </c>
      <c r="R104" s="2">
        <v>88.22</v>
      </c>
      <c r="S104" s="6">
        <v>0.994413407821229</v>
      </c>
      <c r="T104" s="6"/>
      <c r="U104" s="1">
        <v>1405</v>
      </c>
      <c r="V104" s="4">
        <v>45466.292685185188</v>
      </c>
      <c r="W104" s="2">
        <v>97.65</v>
      </c>
      <c r="X104" s="6">
        <v>0.98760330578512401</v>
      </c>
    </row>
    <row r="105" spans="1:24" x14ac:dyDescent="0.15">
      <c r="A105" s="1"/>
      <c r="B105" s="4"/>
      <c r="C105" s="2"/>
      <c r="D105" s="6"/>
      <c r="F105" s="1">
        <v>979</v>
      </c>
      <c r="G105" s="4">
        <v>45425.329699074071</v>
      </c>
      <c r="H105" s="2">
        <v>88.62</v>
      </c>
      <c r="I105" s="6">
        <v>0.99492385786802029</v>
      </c>
      <c r="K105" s="1">
        <v>1039</v>
      </c>
      <c r="L105" s="4">
        <v>45431.273148148146</v>
      </c>
      <c r="M105" s="2">
        <v>93.42</v>
      </c>
      <c r="N105" s="6">
        <v>0.98673740053050396</v>
      </c>
      <c r="P105" s="1">
        <v>1084</v>
      </c>
      <c r="Q105" s="4">
        <v>45435.339062500003</v>
      </c>
      <c r="R105" s="2">
        <v>93.21</v>
      </c>
      <c r="S105" s="6">
        <v>0.99581589958159</v>
      </c>
      <c r="T105" s="6"/>
      <c r="U105" s="1">
        <v>1424</v>
      </c>
      <c r="V105" s="4">
        <v>45470.338877314818</v>
      </c>
      <c r="W105" s="2">
        <v>92.96</v>
      </c>
      <c r="X105" s="6">
        <v>0.98443579766536971</v>
      </c>
    </row>
    <row r="106" spans="1:24" x14ac:dyDescent="0.15">
      <c r="A106" s="1"/>
      <c r="B106" s="4"/>
      <c r="C106" s="2"/>
      <c r="D106" s="6"/>
      <c r="F106" s="1">
        <v>983</v>
      </c>
      <c r="G106" s="4">
        <v>45425.337604166663</v>
      </c>
      <c r="H106" s="2">
        <v>89.74</v>
      </c>
      <c r="I106" s="6">
        <v>0.99450549450549453</v>
      </c>
      <c r="K106" s="1">
        <v>1041</v>
      </c>
      <c r="L106" s="4">
        <v>45431.275300925925</v>
      </c>
      <c r="M106" s="2">
        <v>88.12</v>
      </c>
      <c r="N106" s="6">
        <v>0.99781659388646293</v>
      </c>
      <c r="P106" s="1">
        <v>1085</v>
      </c>
      <c r="Q106" s="4">
        <v>45435.341180555559</v>
      </c>
      <c r="R106" s="2">
        <v>88.9</v>
      </c>
      <c r="S106" s="6">
        <v>0.99450549450549453</v>
      </c>
      <c r="T106" s="6"/>
      <c r="U106" s="1">
        <v>1430</v>
      </c>
      <c r="V106" s="4">
        <v>45471.327326388891</v>
      </c>
      <c r="W106" s="2">
        <v>88.25</v>
      </c>
      <c r="X106" s="6">
        <v>0.98692810457516345</v>
      </c>
    </row>
    <row r="107" spans="1:24" x14ac:dyDescent="0.15">
      <c r="A107" s="1"/>
      <c r="B107" s="4"/>
      <c r="C107" s="2"/>
      <c r="D107" s="6"/>
      <c r="F107" s="1">
        <v>986</v>
      </c>
      <c r="G107" s="4">
        <v>45426.334687499999</v>
      </c>
      <c r="H107" s="2">
        <v>90.23</v>
      </c>
      <c r="I107" s="6">
        <v>0.99695121951219512</v>
      </c>
      <c r="K107" s="1">
        <v>1043</v>
      </c>
      <c r="L107" s="4">
        <v>45431.277962962966</v>
      </c>
      <c r="M107" s="2">
        <v>90.65</v>
      </c>
      <c r="N107" s="6">
        <v>0.99139784946236564</v>
      </c>
      <c r="P107" s="1">
        <v>1090</v>
      </c>
      <c r="Q107" s="4">
        <v>45436.33525462963</v>
      </c>
      <c r="R107" s="2">
        <v>89.87</v>
      </c>
      <c r="S107" s="6">
        <v>0.99808429118773945</v>
      </c>
      <c r="T107" s="6"/>
      <c r="U107" s="1">
        <v>1452</v>
      </c>
      <c r="V107" s="4">
        <v>45474.336643518516</v>
      </c>
      <c r="W107" s="2">
        <v>94.82</v>
      </c>
      <c r="X107" s="6">
        <v>0.98734177215189878</v>
      </c>
    </row>
    <row r="108" spans="1:24" x14ac:dyDescent="0.15">
      <c r="A108" s="1"/>
      <c r="B108" s="4"/>
      <c r="C108" s="2"/>
      <c r="D108" s="6"/>
      <c r="F108" s="1">
        <v>1001</v>
      </c>
      <c r="G108" s="4">
        <v>45428.329710648148</v>
      </c>
      <c r="H108" s="2">
        <v>89.73</v>
      </c>
      <c r="I108" s="6">
        <v>0.9939393939393939</v>
      </c>
      <c r="K108" s="1">
        <v>1053</v>
      </c>
      <c r="L108" s="4">
        <v>45432.334016203706</v>
      </c>
      <c r="M108" s="2">
        <v>90.24</v>
      </c>
      <c r="N108" s="6">
        <v>0.99581589958159</v>
      </c>
      <c r="P108" s="1">
        <v>1092</v>
      </c>
      <c r="Q108" s="4">
        <v>45436.338935185187</v>
      </c>
      <c r="R108" s="2">
        <v>91.77</v>
      </c>
      <c r="S108" s="6">
        <v>0.99728997289972898</v>
      </c>
      <c r="T108" s="6"/>
      <c r="U108" s="1">
        <v>1475</v>
      </c>
      <c r="V108" s="4">
        <v>45479.187372685185</v>
      </c>
      <c r="W108" s="2">
        <v>94.25</v>
      </c>
      <c r="X108" s="6">
        <v>0.98969072164948457</v>
      </c>
    </row>
    <row r="109" spans="1:24" x14ac:dyDescent="0.15">
      <c r="A109" s="1"/>
      <c r="B109" s="4"/>
      <c r="C109" s="2"/>
      <c r="D109" s="6"/>
      <c r="F109" s="1">
        <v>1020</v>
      </c>
      <c r="G109" s="4">
        <v>45429.327303240738</v>
      </c>
      <c r="H109" s="2">
        <v>90.38</v>
      </c>
      <c r="I109" s="6">
        <v>0.99460916442048519</v>
      </c>
      <c r="K109" s="1">
        <v>1056</v>
      </c>
      <c r="L109" s="4">
        <v>45432.343043981484</v>
      </c>
      <c r="M109" s="2">
        <v>89.01</v>
      </c>
      <c r="N109" s="6">
        <v>0.99547511312217196</v>
      </c>
      <c r="P109" s="1">
        <v>1095</v>
      </c>
      <c r="Q109" s="4">
        <v>45436.343136574076</v>
      </c>
      <c r="R109" s="2">
        <v>93.42</v>
      </c>
      <c r="S109" s="6">
        <v>0.99815498154981552</v>
      </c>
      <c r="T109" s="6"/>
      <c r="U109" s="1">
        <v>1477</v>
      </c>
      <c r="V109" s="4">
        <v>45479.266481481478</v>
      </c>
      <c r="W109" s="2">
        <v>95.19</v>
      </c>
      <c r="X109" s="6">
        <v>0.98177083333333337</v>
      </c>
    </row>
    <row r="110" spans="1:24" x14ac:dyDescent="0.15">
      <c r="A110" s="1"/>
      <c r="B110" s="4"/>
      <c r="C110" s="2"/>
      <c r="D110" s="6"/>
      <c r="F110" s="1">
        <v>1023</v>
      </c>
      <c r="G110" s="4">
        <v>45430.280798611115</v>
      </c>
      <c r="H110" s="2">
        <v>91.68</v>
      </c>
      <c r="I110" s="6">
        <v>1</v>
      </c>
      <c r="K110" s="1">
        <v>1058</v>
      </c>
      <c r="L110" s="4">
        <v>45433.327974537038</v>
      </c>
      <c r="M110" s="2">
        <v>90.06</v>
      </c>
      <c r="N110" s="6">
        <v>0.98673740053050396</v>
      </c>
      <c r="P110" s="1">
        <v>1096</v>
      </c>
      <c r="Q110" s="4">
        <v>45436.345104166663</v>
      </c>
      <c r="R110" s="2">
        <v>89.28</v>
      </c>
      <c r="S110" s="6">
        <v>0.99555555555555553</v>
      </c>
      <c r="T110" s="6"/>
      <c r="U110" s="1">
        <v>1479</v>
      </c>
      <c r="V110" s="4">
        <v>45479.274675925924</v>
      </c>
      <c r="W110" s="2">
        <v>89.59</v>
      </c>
      <c r="X110" s="6">
        <v>0.98790322580645162</v>
      </c>
    </row>
    <row r="111" spans="1:24" x14ac:dyDescent="0.15">
      <c r="A111" s="1"/>
      <c r="B111" s="4"/>
      <c r="C111" s="2"/>
      <c r="D111" s="6"/>
      <c r="F111" s="1">
        <v>1034</v>
      </c>
      <c r="G111" s="4">
        <v>45431.210393518515</v>
      </c>
      <c r="H111" s="2">
        <v>88.34</v>
      </c>
      <c r="I111" s="6">
        <v>0.994413407821229</v>
      </c>
      <c r="K111" s="1">
        <v>1061</v>
      </c>
      <c r="L111" s="4">
        <v>45433.339618055557</v>
      </c>
      <c r="M111" s="2">
        <v>89.16</v>
      </c>
      <c r="N111" s="6">
        <v>0.9841688654353562</v>
      </c>
      <c r="P111" s="1">
        <v>1097</v>
      </c>
      <c r="Q111" s="4">
        <v>45436.347557870373</v>
      </c>
      <c r="R111" s="2">
        <v>91.5</v>
      </c>
      <c r="S111" s="6">
        <v>0.99380165289256195</v>
      </c>
      <c r="T111" s="6"/>
    </row>
    <row r="112" spans="1:24" x14ac:dyDescent="0.15">
      <c r="A112" s="1"/>
      <c r="B112" s="4"/>
      <c r="C112" s="2"/>
      <c r="D112" s="6"/>
      <c r="F112" s="1">
        <v>1035</v>
      </c>
      <c r="G112" s="4">
        <v>45431.212442129632</v>
      </c>
      <c r="H112" s="2">
        <v>90.87</v>
      </c>
      <c r="I112" s="6">
        <v>0.99450549450549453</v>
      </c>
      <c r="K112" s="1">
        <v>1065</v>
      </c>
      <c r="L112" s="4">
        <v>45433.348356481481</v>
      </c>
      <c r="M112" s="2">
        <v>91.81</v>
      </c>
      <c r="N112" s="6">
        <v>0.98191214470284238</v>
      </c>
      <c r="P112" s="1">
        <v>1098</v>
      </c>
      <c r="Q112" s="4">
        <v>45437.227187500001</v>
      </c>
      <c r="R112" s="2">
        <v>90.65</v>
      </c>
      <c r="S112" s="6">
        <v>0.99375000000000002</v>
      </c>
      <c r="T112" s="6"/>
    </row>
    <row r="113" spans="1:20" x14ac:dyDescent="0.15">
      <c r="A113" s="1"/>
      <c r="B113" s="4"/>
      <c r="C113" s="2"/>
      <c r="D113" s="6"/>
      <c r="F113" s="1">
        <v>1038</v>
      </c>
      <c r="G113" s="4">
        <v>45431.271550925929</v>
      </c>
      <c r="H113" s="2">
        <v>88.42</v>
      </c>
      <c r="I113" s="6">
        <v>0.99195710455764075</v>
      </c>
      <c r="K113" s="1">
        <v>1070</v>
      </c>
      <c r="L113" s="4">
        <v>45434.327187499999</v>
      </c>
      <c r="M113" s="2">
        <v>88.87</v>
      </c>
      <c r="N113" s="6">
        <v>0.99559471365638763</v>
      </c>
      <c r="P113" s="1">
        <v>1101</v>
      </c>
      <c r="Q113" s="4">
        <v>45437.232754629629</v>
      </c>
      <c r="R113" s="2">
        <v>88.3</v>
      </c>
      <c r="S113" s="6">
        <v>0.99270072992700731</v>
      </c>
      <c r="T113" s="1"/>
    </row>
    <row r="114" spans="1:20" x14ac:dyDescent="0.15">
      <c r="A114" s="1"/>
      <c r="B114" s="4"/>
      <c r="C114" s="2"/>
      <c r="D114" s="6"/>
      <c r="F114" s="1">
        <v>1041</v>
      </c>
      <c r="G114" s="4">
        <v>45431.275300925925</v>
      </c>
      <c r="H114" s="2">
        <v>88.12</v>
      </c>
      <c r="I114" s="6">
        <v>0.99781659388646293</v>
      </c>
      <c r="K114" s="1">
        <v>1072</v>
      </c>
      <c r="L114" s="4">
        <v>45434.330069444448</v>
      </c>
      <c r="M114" s="2">
        <v>88.22</v>
      </c>
      <c r="N114" s="6">
        <v>0.994413407821229</v>
      </c>
      <c r="P114" s="1">
        <v>1107</v>
      </c>
      <c r="Q114" s="4">
        <v>45437.306539351855</v>
      </c>
      <c r="R114" s="2">
        <v>92.29</v>
      </c>
      <c r="S114" s="6">
        <v>0.99358974358974361</v>
      </c>
      <c r="T114" s="6"/>
    </row>
    <row r="115" spans="1:20" x14ac:dyDescent="0.15">
      <c r="A115" s="1"/>
      <c r="B115" s="4"/>
      <c r="C115" s="2"/>
      <c r="D115" s="6"/>
      <c r="F115" s="1">
        <v>1043</v>
      </c>
      <c r="G115" s="4">
        <v>45431.277962962966</v>
      </c>
      <c r="H115" s="2">
        <v>90.65</v>
      </c>
      <c r="I115" s="6">
        <v>0.99139784946236564</v>
      </c>
      <c r="K115" s="1">
        <v>1084</v>
      </c>
      <c r="L115" s="4">
        <v>45435.339062500003</v>
      </c>
      <c r="M115" s="2">
        <v>93.21</v>
      </c>
      <c r="N115" s="6">
        <v>0.99581589958159</v>
      </c>
      <c r="P115" s="1">
        <v>1125</v>
      </c>
      <c r="Q115" s="4">
        <v>45438.322071759256</v>
      </c>
      <c r="R115" s="2">
        <v>93.08</v>
      </c>
      <c r="S115" s="6">
        <v>0.99696048632218848</v>
      </c>
      <c r="T115" s="6"/>
    </row>
    <row r="116" spans="1:20" x14ac:dyDescent="0.15">
      <c r="A116" s="1"/>
      <c r="B116" s="4"/>
      <c r="C116" s="2"/>
      <c r="D116" s="6"/>
      <c r="F116" s="1">
        <v>1053</v>
      </c>
      <c r="G116" s="4">
        <v>45432.334016203706</v>
      </c>
      <c r="H116" s="2">
        <v>90.24</v>
      </c>
      <c r="I116" s="6">
        <v>0.99581589958159</v>
      </c>
      <c r="K116" s="1">
        <v>1085</v>
      </c>
      <c r="L116" s="4">
        <v>45435.341180555559</v>
      </c>
      <c r="M116" s="2">
        <v>88.9</v>
      </c>
      <c r="N116" s="6">
        <v>0.99450549450549453</v>
      </c>
      <c r="P116" s="1">
        <v>1130</v>
      </c>
      <c r="Q116" s="4">
        <v>45439.346377314818</v>
      </c>
      <c r="R116" s="2">
        <v>88.2</v>
      </c>
      <c r="S116" s="6">
        <v>0.99778761061946908</v>
      </c>
      <c r="T116" s="6"/>
    </row>
    <row r="117" spans="1:20" x14ac:dyDescent="0.15">
      <c r="A117" s="1"/>
      <c r="B117" s="4"/>
      <c r="C117" s="2"/>
      <c r="D117" s="6"/>
      <c r="F117" s="1">
        <v>1056</v>
      </c>
      <c r="G117" s="4">
        <v>45432.343043981484</v>
      </c>
      <c r="H117" s="2">
        <v>89.01</v>
      </c>
      <c r="I117" s="6">
        <v>0.99547511312217196</v>
      </c>
      <c r="K117" s="1">
        <v>1090</v>
      </c>
      <c r="L117" s="4">
        <v>45436.33525462963</v>
      </c>
      <c r="M117" s="2">
        <v>89.87</v>
      </c>
      <c r="N117" s="6">
        <v>0.99808429118773945</v>
      </c>
      <c r="P117" s="1">
        <v>1137</v>
      </c>
      <c r="Q117" s="4">
        <v>45440.339814814812</v>
      </c>
      <c r="R117" s="2">
        <v>92.53</v>
      </c>
      <c r="S117" s="6">
        <v>0.99212598425196852</v>
      </c>
      <c r="T117" s="6"/>
    </row>
    <row r="118" spans="1:20" x14ac:dyDescent="0.15">
      <c r="A118" s="1"/>
      <c r="B118" s="4"/>
      <c r="C118" s="2"/>
      <c r="D118" s="6"/>
      <c r="F118" s="1">
        <v>1057</v>
      </c>
      <c r="G118" s="4">
        <v>45432.344143518516</v>
      </c>
      <c r="H118" s="2">
        <v>96.28</v>
      </c>
      <c r="I118" s="6">
        <v>1</v>
      </c>
      <c r="K118" s="1">
        <v>1092</v>
      </c>
      <c r="L118" s="4">
        <v>45436.338935185187</v>
      </c>
      <c r="M118" s="2">
        <v>91.77</v>
      </c>
      <c r="N118" s="6">
        <v>0.99728997289972898</v>
      </c>
      <c r="P118" s="1">
        <v>1146</v>
      </c>
      <c r="Q118" s="4">
        <v>45441.331932870373</v>
      </c>
      <c r="R118" s="2">
        <v>90.69</v>
      </c>
      <c r="S118" s="6">
        <v>0.99559471365638763</v>
      </c>
      <c r="T118" s="6"/>
    </row>
    <row r="119" spans="1:20" x14ac:dyDescent="0.15">
      <c r="A119" s="1"/>
      <c r="B119" s="4"/>
      <c r="C119" s="2"/>
      <c r="D119" s="6"/>
      <c r="F119" s="1">
        <v>1070</v>
      </c>
      <c r="G119" s="4">
        <v>45434.327187499999</v>
      </c>
      <c r="H119" s="2">
        <v>88.87</v>
      </c>
      <c r="I119" s="6">
        <v>0.99559471365638763</v>
      </c>
      <c r="K119" s="1">
        <v>1093</v>
      </c>
      <c r="L119" s="4">
        <v>45436.340231481481</v>
      </c>
      <c r="M119" s="2">
        <v>89.94</v>
      </c>
      <c r="N119" s="6">
        <v>0.98294243070362475</v>
      </c>
      <c r="P119" s="1">
        <v>1149</v>
      </c>
      <c r="Q119" s="4">
        <v>45441.348020833335</v>
      </c>
      <c r="R119" s="2">
        <v>90.88</v>
      </c>
      <c r="S119" s="6">
        <v>0.99212598425196852</v>
      </c>
      <c r="T119" s="6"/>
    </row>
    <row r="120" spans="1:20" x14ac:dyDescent="0.15">
      <c r="A120" s="1"/>
      <c r="B120" s="4"/>
      <c r="C120" s="2"/>
      <c r="D120" s="6"/>
      <c r="F120" s="1">
        <v>1072</v>
      </c>
      <c r="G120" s="4">
        <v>45434.330069444448</v>
      </c>
      <c r="H120" s="2">
        <v>88.22</v>
      </c>
      <c r="I120" s="6">
        <v>0.994413407821229</v>
      </c>
      <c r="K120" s="1">
        <v>1095</v>
      </c>
      <c r="L120" s="4">
        <v>45436.343136574076</v>
      </c>
      <c r="M120" s="2">
        <v>93.42</v>
      </c>
      <c r="N120" s="6">
        <v>0.99815498154981552</v>
      </c>
      <c r="P120" s="1">
        <v>1150</v>
      </c>
      <c r="Q120" s="4">
        <v>45441.34951388889</v>
      </c>
      <c r="R120" s="2">
        <v>89.19</v>
      </c>
      <c r="S120" s="6">
        <v>0.99075500770416025</v>
      </c>
      <c r="T120" s="6"/>
    </row>
    <row r="121" spans="1:20" x14ac:dyDescent="0.15">
      <c r="A121" s="1"/>
      <c r="B121" s="4"/>
      <c r="C121" s="2"/>
      <c r="D121" s="6"/>
      <c r="F121" s="1">
        <v>1077</v>
      </c>
      <c r="G121" s="4">
        <v>45434.340879629628</v>
      </c>
      <c r="H121" s="2">
        <v>89.89</v>
      </c>
      <c r="I121" s="6">
        <v>1</v>
      </c>
      <c r="K121" s="1">
        <v>1096</v>
      </c>
      <c r="L121" s="4">
        <v>45436.345104166663</v>
      </c>
      <c r="M121" s="2">
        <v>89.28</v>
      </c>
      <c r="N121" s="6">
        <v>0.99555555555555553</v>
      </c>
      <c r="P121" s="1">
        <v>1163</v>
      </c>
      <c r="Q121" s="4">
        <v>45443.329965277779</v>
      </c>
      <c r="R121" s="2">
        <v>88.46</v>
      </c>
      <c r="S121" s="6">
        <v>0.99429657794676807</v>
      </c>
      <c r="T121" s="6"/>
    </row>
    <row r="122" spans="1:20" x14ac:dyDescent="0.15">
      <c r="A122" s="1"/>
      <c r="B122" s="4"/>
      <c r="C122" s="2"/>
      <c r="D122" s="6"/>
      <c r="F122" s="1">
        <v>1084</v>
      </c>
      <c r="G122" s="4">
        <v>45435.339062500003</v>
      </c>
      <c r="H122" s="2">
        <v>93.21</v>
      </c>
      <c r="I122" s="6">
        <v>0.99581589958159</v>
      </c>
      <c r="K122" s="1">
        <v>1097</v>
      </c>
      <c r="L122" s="4">
        <v>45436.347557870373</v>
      </c>
      <c r="M122" s="2">
        <v>91.5</v>
      </c>
      <c r="N122" s="6">
        <v>0.99380165289256195</v>
      </c>
      <c r="P122" s="1">
        <v>1170</v>
      </c>
      <c r="Q122" s="4">
        <v>45443.344837962963</v>
      </c>
      <c r="R122" s="2">
        <v>90.47</v>
      </c>
      <c r="S122" s="6">
        <v>0.99212598425196852</v>
      </c>
      <c r="T122" s="6"/>
    </row>
    <row r="123" spans="1:20" x14ac:dyDescent="0.15">
      <c r="A123" s="1"/>
      <c r="B123" s="4"/>
      <c r="C123" s="2"/>
      <c r="D123" s="6"/>
      <c r="F123" s="1">
        <v>1085</v>
      </c>
      <c r="G123" s="4">
        <v>45435.341180555559</v>
      </c>
      <c r="H123" s="2">
        <v>88.9</v>
      </c>
      <c r="I123" s="6">
        <v>0.99450549450549453</v>
      </c>
      <c r="K123" s="1">
        <v>1098</v>
      </c>
      <c r="L123" s="4">
        <v>45437.227187500001</v>
      </c>
      <c r="M123" s="2">
        <v>90.65</v>
      </c>
      <c r="N123" s="6">
        <v>0.99375000000000002</v>
      </c>
      <c r="P123" s="1">
        <v>1177</v>
      </c>
      <c r="Q123" s="4">
        <v>45444.236180555556</v>
      </c>
      <c r="R123" s="2">
        <v>88.91</v>
      </c>
      <c r="S123" s="6">
        <v>0.99064171122994649</v>
      </c>
      <c r="T123" s="6"/>
    </row>
    <row r="124" spans="1:20" x14ac:dyDescent="0.15">
      <c r="A124" s="1"/>
      <c r="B124" s="4"/>
      <c r="C124" s="2"/>
      <c r="D124" s="6"/>
      <c r="F124" s="1">
        <v>1086</v>
      </c>
      <c r="G124" s="4">
        <v>45435.346770833334</v>
      </c>
      <c r="H124" s="2">
        <v>89.02</v>
      </c>
      <c r="I124" s="6">
        <v>1</v>
      </c>
      <c r="K124" s="1">
        <v>1101</v>
      </c>
      <c r="L124" s="4">
        <v>45437.232754629629</v>
      </c>
      <c r="M124" s="2">
        <v>88.3</v>
      </c>
      <c r="N124" s="6">
        <v>0.99270072992700731</v>
      </c>
      <c r="P124" s="1">
        <v>1181</v>
      </c>
      <c r="Q124" s="4">
        <v>45444.29614583333</v>
      </c>
      <c r="R124" s="2">
        <v>89.08</v>
      </c>
      <c r="S124" s="6">
        <v>0.99730458221024254</v>
      </c>
      <c r="T124" s="6"/>
    </row>
    <row r="125" spans="1:20" x14ac:dyDescent="0.15">
      <c r="A125" s="1"/>
      <c r="B125" s="4"/>
      <c r="C125" s="2"/>
      <c r="D125" s="6"/>
      <c r="F125" s="1">
        <v>1090</v>
      </c>
      <c r="G125" s="4">
        <v>45436.33525462963</v>
      </c>
      <c r="H125" s="2">
        <v>89.87</v>
      </c>
      <c r="I125" s="6">
        <v>0.99808429118773945</v>
      </c>
      <c r="K125" s="1">
        <v>1106</v>
      </c>
      <c r="L125" s="4">
        <v>45437.304062499999</v>
      </c>
      <c r="M125" s="2">
        <v>91.77</v>
      </c>
      <c r="N125" s="6">
        <v>0.98449612403100772</v>
      </c>
      <c r="P125" s="1">
        <v>1183</v>
      </c>
      <c r="Q125" s="4">
        <v>45444.300254629627</v>
      </c>
      <c r="R125" s="2">
        <v>92.62</v>
      </c>
      <c r="S125" s="6">
        <v>0.99781659388646293</v>
      </c>
      <c r="T125" s="6"/>
    </row>
    <row r="126" spans="1:20" x14ac:dyDescent="0.15">
      <c r="A126" s="1"/>
      <c r="B126" s="4"/>
      <c r="C126" s="2"/>
      <c r="D126" s="6"/>
      <c r="F126" s="1">
        <v>1091</v>
      </c>
      <c r="G126" s="4">
        <v>45436.337835648148</v>
      </c>
      <c r="H126" s="2">
        <v>89.85</v>
      </c>
      <c r="I126" s="6">
        <v>1</v>
      </c>
      <c r="K126" s="1">
        <v>1107</v>
      </c>
      <c r="L126" s="4">
        <v>45437.306539351855</v>
      </c>
      <c r="M126" s="2">
        <v>92.29</v>
      </c>
      <c r="N126" s="6">
        <v>0.99358974358974361</v>
      </c>
      <c r="P126" s="1">
        <v>1184</v>
      </c>
      <c r="Q126" s="4">
        <v>45444.301585648151</v>
      </c>
      <c r="R126" s="2">
        <v>96.03</v>
      </c>
      <c r="S126" s="6">
        <v>0.99789915966386555</v>
      </c>
      <c r="T126" s="6"/>
    </row>
    <row r="127" spans="1:20" x14ac:dyDescent="0.15">
      <c r="A127" s="1"/>
      <c r="B127" s="4"/>
      <c r="C127" s="2"/>
      <c r="D127" s="6"/>
      <c r="F127" s="1">
        <v>1092</v>
      </c>
      <c r="G127" s="4">
        <v>45436.338935185187</v>
      </c>
      <c r="H127" s="2">
        <v>91.77</v>
      </c>
      <c r="I127" s="6">
        <v>0.99728997289972898</v>
      </c>
      <c r="K127" s="1">
        <v>1109</v>
      </c>
      <c r="L127" s="4">
        <v>45437.309224537035</v>
      </c>
      <c r="M127" s="2">
        <v>91.81</v>
      </c>
      <c r="N127" s="6">
        <v>0.98701298701298701</v>
      </c>
      <c r="P127" s="1">
        <v>1187</v>
      </c>
      <c r="Q127" s="4">
        <v>45444.305335648147</v>
      </c>
      <c r="R127" s="2">
        <v>90.28</v>
      </c>
      <c r="S127" s="6">
        <v>0.99729729729729732</v>
      </c>
      <c r="T127" s="6"/>
    </row>
    <row r="128" spans="1:20" x14ac:dyDescent="0.15">
      <c r="A128" s="1"/>
      <c r="B128" s="4"/>
      <c r="C128" s="2"/>
      <c r="D128" s="6"/>
      <c r="F128" s="1">
        <v>1095</v>
      </c>
      <c r="G128" s="4">
        <v>45436.343136574076</v>
      </c>
      <c r="H128" s="2">
        <v>93.42</v>
      </c>
      <c r="I128" s="6">
        <v>0.99815498154981552</v>
      </c>
      <c r="K128" s="1">
        <v>1118</v>
      </c>
      <c r="L128" s="4">
        <v>45438.303842592592</v>
      </c>
      <c r="M128" s="2">
        <v>89.37</v>
      </c>
      <c r="N128" s="6">
        <v>0.9887640449438202</v>
      </c>
      <c r="P128" s="1">
        <v>1195</v>
      </c>
      <c r="Q128" s="4">
        <v>45445.244768518518</v>
      </c>
      <c r="R128" s="2">
        <v>92.94</v>
      </c>
      <c r="S128" s="6">
        <v>0.99781659388646293</v>
      </c>
      <c r="T128" s="1"/>
    </row>
    <row r="129" spans="1:20" x14ac:dyDescent="0.15">
      <c r="A129" s="1"/>
      <c r="B129" s="4"/>
      <c r="C129" s="2"/>
      <c r="D129" s="6"/>
      <c r="F129" s="1">
        <v>1096</v>
      </c>
      <c r="G129" s="4">
        <v>45436.345104166663</v>
      </c>
      <c r="H129" s="2">
        <v>89.28</v>
      </c>
      <c r="I129" s="6">
        <v>0.99555555555555553</v>
      </c>
      <c r="K129" s="1">
        <v>1124</v>
      </c>
      <c r="L129" s="4">
        <v>45438.320972222224</v>
      </c>
      <c r="M129" s="2">
        <v>90.28</v>
      </c>
      <c r="N129" s="6">
        <v>0.98698481561822127</v>
      </c>
      <c r="P129" s="1">
        <v>1199</v>
      </c>
      <c r="Q129" s="4">
        <v>45445.252337962964</v>
      </c>
      <c r="R129" s="2">
        <v>90.55</v>
      </c>
      <c r="S129" s="6">
        <v>0.99381761978361671</v>
      </c>
      <c r="T129" s="6"/>
    </row>
    <row r="130" spans="1:20" x14ac:dyDescent="0.15">
      <c r="A130" s="1"/>
      <c r="B130" s="4"/>
      <c r="C130" s="2"/>
      <c r="D130" s="6"/>
      <c r="F130" s="1">
        <v>1097</v>
      </c>
      <c r="G130" s="4">
        <v>45436.347557870373</v>
      </c>
      <c r="H130" s="2">
        <v>91.5</v>
      </c>
      <c r="I130" s="6">
        <v>0.99380165289256195</v>
      </c>
      <c r="K130" s="1">
        <v>1125</v>
      </c>
      <c r="L130" s="4">
        <v>45438.322071759256</v>
      </c>
      <c r="M130" s="2">
        <v>93.08</v>
      </c>
      <c r="N130" s="6">
        <v>0.99696048632218848</v>
      </c>
      <c r="P130" s="1">
        <v>1200</v>
      </c>
      <c r="Q130" s="4">
        <v>45445.254837962966</v>
      </c>
      <c r="R130" s="2">
        <v>88.66</v>
      </c>
      <c r="S130" s="6">
        <v>0.99578947368421056</v>
      </c>
      <c r="T130" s="6"/>
    </row>
    <row r="131" spans="1:20" x14ac:dyDescent="0.15">
      <c r="A131" s="1"/>
      <c r="B131" s="4"/>
      <c r="C131" s="2"/>
      <c r="D131" s="6"/>
      <c r="F131" s="1">
        <v>1098</v>
      </c>
      <c r="G131" s="4">
        <v>45437.227187500001</v>
      </c>
      <c r="H131" s="2">
        <v>90.65</v>
      </c>
      <c r="I131" s="6">
        <v>0.99375000000000002</v>
      </c>
      <c r="K131" s="1">
        <v>1130</v>
      </c>
      <c r="L131" s="4">
        <v>45439.346377314818</v>
      </c>
      <c r="M131" s="2">
        <v>88.2</v>
      </c>
      <c r="N131" s="6">
        <v>0.99778761061946908</v>
      </c>
      <c r="P131" s="1">
        <v>1201</v>
      </c>
      <c r="Q131" s="4">
        <v>45445.258564814816</v>
      </c>
      <c r="R131" s="2">
        <v>90.15</v>
      </c>
      <c r="S131" s="6">
        <v>0.99056603773584906</v>
      </c>
      <c r="T131" s="6"/>
    </row>
    <row r="132" spans="1:20" x14ac:dyDescent="0.15">
      <c r="A132" s="1"/>
      <c r="B132" s="4"/>
      <c r="C132" s="2"/>
      <c r="D132" s="6"/>
      <c r="F132" s="1">
        <v>1101</v>
      </c>
      <c r="G132" s="4">
        <v>45437.232754629629</v>
      </c>
      <c r="H132" s="2">
        <v>88.3</v>
      </c>
      <c r="I132" s="6">
        <v>0.99270072992700731</v>
      </c>
      <c r="K132" s="1">
        <v>1137</v>
      </c>
      <c r="L132" s="4">
        <v>45440.339814814812</v>
      </c>
      <c r="M132" s="2">
        <v>92.53</v>
      </c>
      <c r="N132" s="6">
        <v>0.99212598425196852</v>
      </c>
      <c r="P132" s="1">
        <v>1202</v>
      </c>
      <c r="Q132" s="4">
        <v>45445.260335648149</v>
      </c>
      <c r="R132" s="2">
        <v>92.86</v>
      </c>
      <c r="S132" s="6">
        <v>0.99126637554585151</v>
      </c>
      <c r="T132" s="6"/>
    </row>
    <row r="133" spans="1:20" x14ac:dyDescent="0.15">
      <c r="A133" s="1"/>
      <c r="B133" s="4"/>
      <c r="C133" s="2"/>
      <c r="D133" s="6"/>
      <c r="F133" s="1">
        <v>1107</v>
      </c>
      <c r="G133" s="4">
        <v>45437.306539351855</v>
      </c>
      <c r="H133" s="2">
        <v>92.29</v>
      </c>
      <c r="I133" s="6">
        <v>0.99358974358974361</v>
      </c>
      <c r="K133" s="1">
        <v>1146</v>
      </c>
      <c r="L133" s="4">
        <v>45441.331932870373</v>
      </c>
      <c r="M133" s="2">
        <v>90.69</v>
      </c>
      <c r="N133" s="6">
        <v>0.99559471365638763</v>
      </c>
      <c r="P133" s="1">
        <v>1207</v>
      </c>
      <c r="Q133" s="4">
        <v>45445.350023148145</v>
      </c>
      <c r="R133" s="2">
        <v>89.81</v>
      </c>
      <c r="S133" s="6">
        <v>0.99862068965517237</v>
      </c>
      <c r="T133" s="6"/>
    </row>
    <row r="134" spans="1:20" x14ac:dyDescent="0.15">
      <c r="A134" s="1"/>
      <c r="B134" s="4"/>
      <c r="C134" s="2"/>
      <c r="D134" s="6"/>
      <c r="F134" s="1">
        <v>1113</v>
      </c>
      <c r="G134" s="4">
        <v>45438.233842592592</v>
      </c>
      <c r="H134" s="2">
        <v>92.64</v>
      </c>
      <c r="I134" s="6">
        <v>1</v>
      </c>
      <c r="K134" s="1">
        <v>1149</v>
      </c>
      <c r="L134" s="4">
        <v>45441.348020833335</v>
      </c>
      <c r="M134" s="2">
        <v>90.88</v>
      </c>
      <c r="N134" s="6">
        <v>0.99212598425196852</v>
      </c>
      <c r="P134" s="1">
        <v>1211</v>
      </c>
      <c r="Q134" s="4">
        <v>45445.35701388889</v>
      </c>
      <c r="R134" s="2">
        <v>96.54</v>
      </c>
      <c r="S134" s="6">
        <v>0.99728997289972898</v>
      </c>
      <c r="T134" s="6"/>
    </row>
    <row r="135" spans="1:20" x14ac:dyDescent="0.15">
      <c r="A135" s="1"/>
      <c r="B135" s="4"/>
      <c r="C135" s="2"/>
      <c r="D135" s="6"/>
      <c r="F135" s="1">
        <v>1125</v>
      </c>
      <c r="G135" s="4">
        <v>45438.322071759256</v>
      </c>
      <c r="H135" s="2">
        <v>93.08</v>
      </c>
      <c r="I135" s="6">
        <v>0.99696048632218848</v>
      </c>
      <c r="K135" s="1">
        <v>1150</v>
      </c>
      <c r="L135" s="4">
        <v>45441.34951388889</v>
      </c>
      <c r="M135" s="2">
        <v>89.19</v>
      </c>
      <c r="N135" s="6">
        <v>0.99075500770416025</v>
      </c>
      <c r="P135" s="1">
        <v>1213</v>
      </c>
      <c r="Q135" s="4">
        <v>45446.322546296295</v>
      </c>
      <c r="R135" s="2">
        <v>90.09</v>
      </c>
      <c r="S135" s="6">
        <v>0.99581589958159</v>
      </c>
      <c r="T135" s="6"/>
    </row>
    <row r="136" spans="1:20" x14ac:dyDescent="0.15">
      <c r="A136" s="1"/>
      <c r="B136" s="4"/>
      <c r="C136" s="2"/>
      <c r="D136" s="6"/>
      <c r="F136" s="1">
        <v>1130</v>
      </c>
      <c r="G136" s="4">
        <v>45439.346377314818</v>
      </c>
      <c r="H136" s="2">
        <v>88.2</v>
      </c>
      <c r="I136" s="6">
        <v>0.99778761061946908</v>
      </c>
      <c r="K136" s="1">
        <v>1154</v>
      </c>
      <c r="L136" s="4">
        <v>45442.335682870369</v>
      </c>
      <c r="M136" s="2">
        <v>90.4</v>
      </c>
      <c r="N136" s="6">
        <v>0.98765432098765427</v>
      </c>
      <c r="P136" s="1">
        <v>1219</v>
      </c>
      <c r="Q136" s="4">
        <v>45447.330636574072</v>
      </c>
      <c r="R136" s="2">
        <v>92.84</v>
      </c>
      <c r="S136" s="6">
        <v>0.99581589958159</v>
      </c>
      <c r="T136" s="6"/>
    </row>
    <row r="137" spans="1:20" x14ac:dyDescent="0.15">
      <c r="A137" s="1"/>
      <c r="B137" s="4"/>
      <c r="C137" s="2"/>
      <c r="D137" s="6"/>
      <c r="F137" s="1">
        <v>1136</v>
      </c>
      <c r="G137" s="4">
        <v>45440.338900462964</v>
      </c>
      <c r="H137" s="2">
        <v>91.32</v>
      </c>
      <c r="I137" s="6">
        <v>1</v>
      </c>
      <c r="K137" s="1">
        <v>1155</v>
      </c>
      <c r="L137" s="4">
        <v>45442.337500000001</v>
      </c>
      <c r="M137" s="2">
        <v>90.07</v>
      </c>
      <c r="N137" s="6">
        <v>0.98673740053050396</v>
      </c>
      <c r="P137" s="1">
        <v>1227</v>
      </c>
      <c r="Q137" s="4">
        <v>45448.328194444446</v>
      </c>
      <c r="R137" s="2">
        <v>89.05</v>
      </c>
      <c r="S137" s="6">
        <v>0.99809160305343514</v>
      </c>
      <c r="T137" s="1"/>
    </row>
    <row r="138" spans="1:20" x14ac:dyDescent="0.15">
      <c r="A138" s="1"/>
      <c r="B138" s="4"/>
      <c r="C138" s="2"/>
      <c r="D138" s="6"/>
      <c r="F138" s="1">
        <v>1137</v>
      </c>
      <c r="G138" s="4">
        <v>45440.339814814812</v>
      </c>
      <c r="H138" s="2">
        <v>92.53</v>
      </c>
      <c r="I138" s="6">
        <v>0.99212598425196852</v>
      </c>
      <c r="K138" s="1">
        <v>1163</v>
      </c>
      <c r="L138" s="4">
        <v>45443.329965277779</v>
      </c>
      <c r="M138" s="2">
        <v>88.46</v>
      </c>
      <c r="N138" s="6">
        <v>0.99429657794676807</v>
      </c>
      <c r="P138" s="1">
        <v>1231</v>
      </c>
      <c r="Q138" s="4">
        <v>45448.344039351854</v>
      </c>
      <c r="R138" s="2">
        <v>89.11</v>
      </c>
      <c r="S138" s="6">
        <v>0.99170124481327804</v>
      </c>
      <c r="T138" s="6"/>
    </row>
    <row r="139" spans="1:20" x14ac:dyDescent="0.15">
      <c r="A139" s="1"/>
      <c r="B139" s="4"/>
      <c r="C139" s="2"/>
      <c r="D139" s="6"/>
      <c r="F139" s="1">
        <v>1139</v>
      </c>
      <c r="G139" s="4">
        <v>45440.35125</v>
      </c>
      <c r="H139" s="2">
        <v>95.83</v>
      </c>
      <c r="I139" s="6">
        <v>1</v>
      </c>
      <c r="K139" s="1">
        <v>1170</v>
      </c>
      <c r="L139" s="4">
        <v>45443.344837962963</v>
      </c>
      <c r="M139" s="2">
        <v>90.47</v>
      </c>
      <c r="N139" s="6">
        <v>0.99212598425196852</v>
      </c>
      <c r="P139" s="1">
        <v>1233</v>
      </c>
      <c r="Q139" s="4">
        <v>45448.346666666665</v>
      </c>
      <c r="R139" s="2">
        <v>89.56</v>
      </c>
      <c r="S139" s="6">
        <v>0.99559471365638763</v>
      </c>
      <c r="T139" s="6"/>
    </row>
    <row r="140" spans="1:20" x14ac:dyDescent="0.15">
      <c r="A140" s="1"/>
      <c r="B140" s="4"/>
      <c r="C140" s="2"/>
      <c r="D140" s="6"/>
      <c r="F140" s="1">
        <v>1141</v>
      </c>
      <c r="G140" s="4">
        <v>45441.323414351849</v>
      </c>
      <c r="H140" s="2">
        <v>89.05</v>
      </c>
      <c r="I140" s="6">
        <v>1</v>
      </c>
      <c r="K140" s="1">
        <v>1172</v>
      </c>
      <c r="L140" s="4">
        <v>45443.347743055558</v>
      </c>
      <c r="M140" s="2">
        <v>89.27</v>
      </c>
      <c r="N140" s="6">
        <v>0.98565573770491799</v>
      </c>
      <c r="P140" s="1">
        <v>1234</v>
      </c>
      <c r="Q140" s="4">
        <v>45448.34957175926</v>
      </c>
      <c r="R140" s="2">
        <v>88.21</v>
      </c>
      <c r="S140" s="6">
        <v>0.99356913183279738</v>
      </c>
      <c r="T140" s="6"/>
    </row>
    <row r="141" spans="1:20" x14ac:dyDescent="0.15">
      <c r="A141" s="1"/>
      <c r="B141" s="4"/>
      <c r="C141" s="2"/>
      <c r="D141" s="6"/>
      <c r="F141" s="1">
        <v>1146</v>
      </c>
      <c r="G141" s="4">
        <v>45441.331932870373</v>
      </c>
      <c r="H141" s="2">
        <v>90.69</v>
      </c>
      <c r="I141" s="6">
        <v>0.99559471365638763</v>
      </c>
      <c r="K141" s="1">
        <v>1177</v>
      </c>
      <c r="L141" s="4">
        <v>45444.236180555556</v>
      </c>
      <c r="M141" s="2">
        <v>88.91</v>
      </c>
      <c r="N141" s="6">
        <v>0.99064171122994649</v>
      </c>
      <c r="P141" s="1">
        <v>1235</v>
      </c>
      <c r="Q141" s="4">
        <v>45449.33189814815</v>
      </c>
      <c r="R141" s="2">
        <v>90.67</v>
      </c>
      <c r="S141" s="6">
        <v>0.99212598425196852</v>
      </c>
      <c r="T141" s="6"/>
    </row>
    <row r="142" spans="1:20" x14ac:dyDescent="0.15">
      <c r="A142" s="1"/>
      <c r="B142" s="4"/>
      <c r="C142" s="2"/>
      <c r="D142" s="6"/>
      <c r="F142" s="1">
        <v>1149</v>
      </c>
      <c r="G142" s="4">
        <v>45441.348020833335</v>
      </c>
      <c r="H142" s="2">
        <v>90.88</v>
      </c>
      <c r="I142" s="6">
        <v>0.99212598425196852</v>
      </c>
      <c r="K142" s="1">
        <v>1181</v>
      </c>
      <c r="L142" s="4">
        <v>45444.29614583333</v>
      </c>
      <c r="M142" s="2">
        <v>89.08</v>
      </c>
      <c r="N142" s="6">
        <v>0.99730458221024254</v>
      </c>
      <c r="P142" s="1">
        <v>1236</v>
      </c>
      <c r="Q142" s="4">
        <v>45449.333020833335</v>
      </c>
      <c r="R142" s="2">
        <v>89.09</v>
      </c>
      <c r="S142" s="6">
        <v>0.99358974358974361</v>
      </c>
      <c r="T142" s="6"/>
    </row>
    <row r="143" spans="1:20" x14ac:dyDescent="0.15">
      <c r="A143" s="1"/>
      <c r="B143" s="4"/>
      <c r="C143" s="2"/>
      <c r="D143" s="6"/>
      <c r="F143" s="1">
        <v>1150</v>
      </c>
      <c r="G143" s="4">
        <v>45441.34951388889</v>
      </c>
      <c r="H143" s="2">
        <v>89.19</v>
      </c>
      <c r="I143" s="6">
        <v>0.99075500770416025</v>
      </c>
      <c r="K143" s="1">
        <v>1183</v>
      </c>
      <c r="L143" s="4">
        <v>45444.300254629627</v>
      </c>
      <c r="M143" s="2">
        <v>92.62</v>
      </c>
      <c r="N143" s="6">
        <v>0.99781659388646293</v>
      </c>
      <c r="P143" s="1">
        <v>1237</v>
      </c>
      <c r="Q143" s="4">
        <v>45449.334594907406</v>
      </c>
      <c r="R143" s="2">
        <v>90.73</v>
      </c>
      <c r="S143" s="6">
        <v>0.9946236559139785</v>
      </c>
      <c r="T143" s="1"/>
    </row>
    <row r="144" spans="1:20" x14ac:dyDescent="0.15">
      <c r="A144" s="1"/>
      <c r="B144" s="4"/>
      <c r="C144" s="2"/>
      <c r="D144" s="6"/>
      <c r="F144" s="1">
        <v>1163</v>
      </c>
      <c r="G144" s="4">
        <v>45443.329965277779</v>
      </c>
      <c r="H144" s="2">
        <v>88.46</v>
      </c>
      <c r="I144" s="6">
        <v>0.99429657794676807</v>
      </c>
      <c r="K144" s="1">
        <v>1184</v>
      </c>
      <c r="L144" s="4">
        <v>45444.301585648151</v>
      </c>
      <c r="M144" s="2">
        <v>96.03</v>
      </c>
      <c r="N144" s="6">
        <v>0.99789915966386555</v>
      </c>
      <c r="P144" s="1">
        <v>1238</v>
      </c>
      <c r="Q144" s="4">
        <v>45449.342280092591</v>
      </c>
      <c r="R144" s="2">
        <v>91.17</v>
      </c>
      <c r="S144" s="6">
        <v>0.99729729729729732</v>
      </c>
      <c r="T144" s="6"/>
    </row>
    <row r="145" spans="1:20" x14ac:dyDescent="0.15">
      <c r="A145" s="1"/>
      <c r="B145" s="4"/>
      <c r="C145" s="2"/>
      <c r="D145" s="6"/>
      <c r="F145" s="1">
        <v>1170</v>
      </c>
      <c r="G145" s="4">
        <v>45443.344837962963</v>
      </c>
      <c r="H145" s="2">
        <v>90.47</v>
      </c>
      <c r="I145" s="6">
        <v>0.99212598425196852</v>
      </c>
      <c r="K145" s="1">
        <v>1187</v>
      </c>
      <c r="L145" s="4">
        <v>45444.305335648147</v>
      </c>
      <c r="M145" s="2">
        <v>90.28</v>
      </c>
      <c r="N145" s="6">
        <v>0.99729729729729732</v>
      </c>
      <c r="P145" s="1">
        <v>1242</v>
      </c>
      <c r="Q145" s="4">
        <v>45449.354062500002</v>
      </c>
      <c r="R145" s="2">
        <v>88.49</v>
      </c>
      <c r="S145" s="6">
        <v>0.99704579025110784</v>
      </c>
      <c r="T145" s="6"/>
    </row>
    <row r="146" spans="1:20" x14ac:dyDescent="0.15">
      <c r="A146" s="1"/>
      <c r="B146" s="4"/>
      <c r="C146" s="2"/>
      <c r="D146" s="6"/>
      <c r="F146" s="1">
        <v>1175</v>
      </c>
      <c r="G146" s="4">
        <v>45444.228761574072</v>
      </c>
      <c r="H146" s="2">
        <v>89.23</v>
      </c>
      <c r="I146" s="6">
        <v>1</v>
      </c>
      <c r="K146" s="1">
        <v>1195</v>
      </c>
      <c r="L146" s="4">
        <v>45445.244768518518</v>
      </c>
      <c r="M146" s="2">
        <v>92.94</v>
      </c>
      <c r="N146" s="6">
        <v>0.99781659388646293</v>
      </c>
      <c r="P146" s="1">
        <v>1246</v>
      </c>
      <c r="Q146" s="4">
        <v>45450.32607638889</v>
      </c>
      <c r="R146" s="2">
        <v>89.73</v>
      </c>
      <c r="S146" s="6">
        <v>0.99724896836313615</v>
      </c>
      <c r="T146" s="6"/>
    </row>
    <row r="147" spans="1:20" x14ac:dyDescent="0.15">
      <c r="A147" s="1"/>
      <c r="B147" s="4"/>
      <c r="C147" s="2"/>
      <c r="D147" s="6"/>
      <c r="F147" s="1">
        <v>1177</v>
      </c>
      <c r="G147" s="4">
        <v>45444.236180555556</v>
      </c>
      <c r="H147" s="2">
        <v>88.91</v>
      </c>
      <c r="I147" s="6">
        <v>0.99064171122994649</v>
      </c>
      <c r="K147" s="1">
        <v>1196</v>
      </c>
      <c r="L147" s="4">
        <v>45445.247175925928</v>
      </c>
      <c r="M147" s="2">
        <v>88.3</v>
      </c>
      <c r="N147" s="6">
        <v>0.98913043478260865</v>
      </c>
      <c r="P147" s="1">
        <v>1251</v>
      </c>
      <c r="Q147" s="4">
        <v>45450.343298611115</v>
      </c>
      <c r="R147" s="2">
        <v>88.8</v>
      </c>
      <c r="S147" s="6">
        <v>0.994413407821229</v>
      </c>
      <c r="T147" s="6"/>
    </row>
    <row r="148" spans="1:20" x14ac:dyDescent="0.15">
      <c r="A148" s="1"/>
      <c r="B148" s="4"/>
      <c r="C148" s="2"/>
      <c r="D148" s="6"/>
      <c r="F148" s="1">
        <v>1181</v>
      </c>
      <c r="G148" s="4">
        <v>45444.29614583333</v>
      </c>
      <c r="H148" s="2">
        <v>89.08</v>
      </c>
      <c r="I148" s="6">
        <v>0.99730458221024254</v>
      </c>
      <c r="K148" s="1">
        <v>1198</v>
      </c>
      <c r="L148" s="4">
        <v>45445.250034722223</v>
      </c>
      <c r="M148" s="2">
        <v>91.74</v>
      </c>
      <c r="N148" s="6">
        <v>0.98913043478260865</v>
      </c>
      <c r="P148" s="1">
        <v>1253</v>
      </c>
      <c r="Q148" s="4">
        <v>45451.213738425926</v>
      </c>
      <c r="R148" s="2">
        <v>88.37</v>
      </c>
      <c r="S148" s="6">
        <v>0.9907749077490775</v>
      </c>
      <c r="T148" s="6"/>
    </row>
    <row r="149" spans="1:20" x14ac:dyDescent="0.15">
      <c r="A149" s="1"/>
      <c r="B149" s="4"/>
      <c r="C149" s="2"/>
      <c r="D149" s="6"/>
      <c r="F149" s="1">
        <v>1182</v>
      </c>
      <c r="G149" s="4">
        <v>45444.298136574071</v>
      </c>
      <c r="H149" s="2">
        <v>88.96</v>
      </c>
      <c r="I149" s="6">
        <v>1</v>
      </c>
      <c r="K149" s="1">
        <v>1199</v>
      </c>
      <c r="L149" s="4">
        <v>45445.252337962964</v>
      </c>
      <c r="M149" s="2">
        <v>90.55</v>
      </c>
      <c r="N149" s="6">
        <v>0.99381761978361671</v>
      </c>
      <c r="P149" s="1">
        <v>1254</v>
      </c>
      <c r="Q149" s="4">
        <v>45451.21601851852</v>
      </c>
      <c r="R149" s="2">
        <v>88.31</v>
      </c>
      <c r="S149" s="6">
        <v>0.99695121951219512</v>
      </c>
      <c r="T149" s="6"/>
    </row>
    <row r="150" spans="1:20" x14ac:dyDescent="0.15">
      <c r="A150" s="1"/>
      <c r="B150" s="4"/>
      <c r="C150" s="2"/>
      <c r="D150" s="6"/>
      <c r="F150" s="1">
        <v>1183</v>
      </c>
      <c r="G150" s="4">
        <v>45444.300254629627</v>
      </c>
      <c r="H150" s="2">
        <v>92.62</v>
      </c>
      <c r="I150" s="6">
        <v>0.99781659388646293</v>
      </c>
      <c r="K150" s="1">
        <v>1200</v>
      </c>
      <c r="L150" s="4">
        <v>45445.254837962966</v>
      </c>
      <c r="M150" s="2">
        <v>88.66</v>
      </c>
      <c r="N150" s="6">
        <v>0.99578947368421056</v>
      </c>
      <c r="P150" s="1">
        <v>1256</v>
      </c>
      <c r="Q150" s="4">
        <v>45451.22488425926</v>
      </c>
      <c r="R150" s="2">
        <v>91.44</v>
      </c>
      <c r="S150" s="6">
        <v>0.99128540305010893</v>
      </c>
      <c r="T150" s="6"/>
    </row>
    <row r="151" spans="1:20" x14ac:dyDescent="0.15">
      <c r="A151" s="1"/>
      <c r="B151" s="4"/>
      <c r="C151" s="2"/>
      <c r="D151" s="6"/>
      <c r="F151" s="1">
        <v>1184</v>
      </c>
      <c r="G151" s="4">
        <v>45444.301585648151</v>
      </c>
      <c r="H151" s="2">
        <v>96.03</v>
      </c>
      <c r="I151" s="6">
        <v>0.99789915966386555</v>
      </c>
      <c r="K151" s="1">
        <v>1201</v>
      </c>
      <c r="L151" s="4">
        <v>45445.258564814816</v>
      </c>
      <c r="M151" s="2">
        <v>90.15</v>
      </c>
      <c r="N151" s="6">
        <v>0.99056603773584906</v>
      </c>
      <c r="P151" s="1">
        <v>1257</v>
      </c>
      <c r="Q151" s="4">
        <v>45451.228148148148</v>
      </c>
      <c r="R151" s="2">
        <v>90.48</v>
      </c>
      <c r="S151" s="6">
        <v>0.99381761978361671</v>
      </c>
      <c r="T151" s="15"/>
    </row>
    <row r="152" spans="1:20" x14ac:dyDescent="0.15">
      <c r="A152" s="1"/>
      <c r="B152" s="4"/>
      <c r="C152" s="2"/>
      <c r="D152" s="6"/>
      <c r="F152" s="1">
        <v>1185</v>
      </c>
      <c r="G152" s="4">
        <v>45444.302615740744</v>
      </c>
      <c r="H152" s="2">
        <v>92.23</v>
      </c>
      <c r="I152" s="6">
        <v>1</v>
      </c>
      <c r="K152" s="1">
        <v>1202</v>
      </c>
      <c r="L152" s="4">
        <v>45445.260335648149</v>
      </c>
      <c r="M152" s="2">
        <v>92.86</v>
      </c>
      <c r="N152" s="6">
        <v>0.99126637554585151</v>
      </c>
      <c r="P152" s="1">
        <v>1259</v>
      </c>
      <c r="Q152" s="4">
        <v>45451.294363425928</v>
      </c>
      <c r="R152" s="2">
        <v>88.74</v>
      </c>
      <c r="S152" s="6">
        <v>0.99556541019955658</v>
      </c>
    </row>
    <row r="153" spans="1:20" x14ac:dyDescent="0.15">
      <c r="A153" s="1"/>
      <c r="B153" s="4"/>
      <c r="C153" s="2"/>
      <c r="D153" s="6"/>
      <c r="F153" s="1">
        <v>1187</v>
      </c>
      <c r="G153" s="4">
        <v>45444.305335648147</v>
      </c>
      <c r="H153" s="2">
        <v>90.28</v>
      </c>
      <c r="I153" s="6">
        <v>0.99729729729729732</v>
      </c>
      <c r="K153" s="1">
        <v>1207</v>
      </c>
      <c r="L153" s="4">
        <v>45445.350023148145</v>
      </c>
      <c r="M153" s="2">
        <v>89.81</v>
      </c>
      <c r="N153" s="6">
        <v>0.99862068965517237</v>
      </c>
      <c r="P153" s="1">
        <v>1261</v>
      </c>
      <c r="Q153" s="4">
        <v>45451.298067129632</v>
      </c>
      <c r="R153" s="2">
        <v>88.62</v>
      </c>
      <c r="S153" s="6">
        <v>0.99259259259259258</v>
      </c>
    </row>
    <row r="154" spans="1:20" x14ac:dyDescent="0.15">
      <c r="A154" s="1"/>
      <c r="B154" s="4"/>
      <c r="C154" s="2"/>
      <c r="D154" s="6"/>
      <c r="F154" s="1">
        <v>1190</v>
      </c>
      <c r="G154" s="4">
        <v>45444.314930555556</v>
      </c>
      <c r="H154" s="2">
        <v>90.41</v>
      </c>
      <c r="I154" s="6">
        <v>1</v>
      </c>
      <c r="K154" s="1">
        <v>1211</v>
      </c>
      <c r="L154" s="4">
        <v>45445.35701388889</v>
      </c>
      <c r="M154" s="2">
        <v>96.54</v>
      </c>
      <c r="N154" s="6">
        <v>0.99728997289972898</v>
      </c>
      <c r="P154" s="1">
        <v>1264</v>
      </c>
      <c r="Q154" s="4">
        <v>45451.310578703706</v>
      </c>
      <c r="R154" s="2">
        <v>90.61</v>
      </c>
      <c r="S154" s="6">
        <v>0.99568965517241381</v>
      </c>
    </row>
    <row r="155" spans="1:20" x14ac:dyDescent="0.15">
      <c r="A155" s="1"/>
      <c r="B155" s="4"/>
      <c r="C155" s="2"/>
      <c r="D155" s="6"/>
      <c r="F155" s="1">
        <v>1195</v>
      </c>
      <c r="G155" s="4">
        <v>45445.244768518518</v>
      </c>
      <c r="H155" s="2">
        <v>92.94</v>
      </c>
      <c r="I155" s="6">
        <v>0.99781659388646293</v>
      </c>
      <c r="K155" s="1">
        <v>1213</v>
      </c>
      <c r="L155" s="4">
        <v>45446.322546296295</v>
      </c>
      <c r="M155" s="2">
        <v>90.09</v>
      </c>
      <c r="N155" s="6">
        <v>0.99581589958159</v>
      </c>
      <c r="P155" s="1">
        <v>1265</v>
      </c>
      <c r="Q155" s="4">
        <v>45451.314039351855</v>
      </c>
      <c r="R155" s="2">
        <v>89.49</v>
      </c>
      <c r="S155" s="6">
        <v>0.99231950844854067</v>
      </c>
    </row>
    <row r="156" spans="1:20" x14ac:dyDescent="0.15">
      <c r="A156" s="1"/>
      <c r="B156" s="4"/>
      <c r="C156" s="2"/>
      <c r="D156" s="6"/>
      <c r="F156" s="1">
        <v>1199</v>
      </c>
      <c r="G156" s="4">
        <v>45445.252337962964</v>
      </c>
      <c r="H156" s="2">
        <v>90.55</v>
      </c>
      <c r="I156" s="6">
        <v>0.99381761978361671</v>
      </c>
      <c r="K156" s="1">
        <v>1219</v>
      </c>
      <c r="L156" s="4">
        <v>45447.330636574072</v>
      </c>
      <c r="M156" s="2">
        <v>92.84</v>
      </c>
      <c r="N156" s="6">
        <v>0.99581589958159</v>
      </c>
      <c r="P156" s="1">
        <v>1266</v>
      </c>
      <c r="Q156" s="4">
        <v>45451.317060185182</v>
      </c>
      <c r="R156" s="2">
        <v>95.69</v>
      </c>
      <c r="S156" s="6">
        <v>0.99734748010610075</v>
      </c>
    </row>
    <row r="157" spans="1:20" x14ac:dyDescent="0.15">
      <c r="A157" s="1"/>
      <c r="B157" s="4"/>
      <c r="C157" s="2"/>
      <c r="D157" s="6"/>
      <c r="F157" s="1">
        <v>1200</v>
      </c>
      <c r="G157" s="4">
        <v>45445.254837962966</v>
      </c>
      <c r="H157" s="2">
        <v>88.66</v>
      </c>
      <c r="I157" s="6">
        <v>0.99578947368421056</v>
      </c>
      <c r="K157" s="1">
        <v>1227</v>
      </c>
      <c r="L157" s="4">
        <v>45448.328194444446</v>
      </c>
      <c r="M157" s="2">
        <v>89.05</v>
      </c>
      <c r="N157" s="6">
        <v>0.99809160305343514</v>
      </c>
      <c r="P157" s="1">
        <v>1267</v>
      </c>
      <c r="Q157" s="4">
        <v>45452.197233796294</v>
      </c>
      <c r="R157" s="2">
        <v>88.34</v>
      </c>
      <c r="S157" s="6">
        <v>0.99729729729729732</v>
      </c>
    </row>
    <row r="158" spans="1:20" x14ac:dyDescent="0.15">
      <c r="A158" s="1"/>
      <c r="B158" s="4"/>
      <c r="C158" s="2"/>
      <c r="D158" s="6"/>
      <c r="F158" s="1">
        <v>1201</v>
      </c>
      <c r="G158" s="4">
        <v>45445.258564814816</v>
      </c>
      <c r="H158" s="2">
        <v>90.15</v>
      </c>
      <c r="I158" s="6">
        <v>0.99056603773584906</v>
      </c>
      <c r="K158" s="1">
        <v>1231</v>
      </c>
      <c r="L158" s="4">
        <v>45448.344039351854</v>
      </c>
      <c r="M158" s="2">
        <v>89.11</v>
      </c>
      <c r="N158" s="6">
        <v>0.99170124481327804</v>
      </c>
      <c r="P158" s="1">
        <v>1269</v>
      </c>
      <c r="Q158" s="4">
        <v>45452.206956018519</v>
      </c>
      <c r="R158" s="2">
        <v>88.96</v>
      </c>
      <c r="S158" s="6">
        <v>0.99667774086378735</v>
      </c>
    </row>
    <row r="159" spans="1:20" x14ac:dyDescent="0.15">
      <c r="A159" s="1"/>
      <c r="B159" s="4"/>
      <c r="C159" s="2"/>
      <c r="D159" s="6"/>
      <c r="F159" s="1">
        <v>1202</v>
      </c>
      <c r="G159" s="4">
        <v>45445.260335648149</v>
      </c>
      <c r="H159" s="2">
        <v>92.86</v>
      </c>
      <c r="I159" s="6">
        <v>0.99126637554585151</v>
      </c>
      <c r="K159" s="1">
        <v>1233</v>
      </c>
      <c r="L159" s="4">
        <v>45448.346666666665</v>
      </c>
      <c r="M159" s="2">
        <v>89.56</v>
      </c>
      <c r="N159" s="6">
        <v>0.99559471365638763</v>
      </c>
      <c r="P159" s="1">
        <v>1271</v>
      </c>
      <c r="Q159" s="4">
        <v>45452.214548611111</v>
      </c>
      <c r="R159" s="2">
        <v>92.32</v>
      </c>
      <c r="S159" s="6">
        <v>0.99344978165938869</v>
      </c>
    </row>
    <row r="160" spans="1:20" x14ac:dyDescent="0.15">
      <c r="A160" s="1"/>
      <c r="B160" s="4"/>
      <c r="C160" s="2"/>
      <c r="D160" s="6"/>
      <c r="F160" s="1">
        <v>1207</v>
      </c>
      <c r="G160" s="4">
        <v>45445.350023148145</v>
      </c>
      <c r="H160" s="2">
        <v>89.81</v>
      </c>
      <c r="I160" s="6">
        <v>0.99862068965517237</v>
      </c>
      <c r="K160" s="1">
        <v>1234</v>
      </c>
      <c r="L160" s="4">
        <v>45448.34957175926</v>
      </c>
      <c r="M160" s="2">
        <v>88.21</v>
      </c>
      <c r="N160" s="6">
        <v>0.99356913183279738</v>
      </c>
      <c r="P160" s="1">
        <v>1273</v>
      </c>
      <c r="Q160" s="4">
        <v>45452.279120370367</v>
      </c>
      <c r="R160" s="2">
        <v>93.61</v>
      </c>
      <c r="S160" s="6">
        <v>0.99789915966386555</v>
      </c>
    </row>
    <row r="161" spans="1:19" x14ac:dyDescent="0.15">
      <c r="A161" s="1"/>
      <c r="B161" s="4"/>
      <c r="C161" s="2"/>
      <c r="D161" s="6"/>
      <c r="F161" s="1">
        <v>1211</v>
      </c>
      <c r="G161" s="4">
        <v>45445.35701388889</v>
      </c>
      <c r="H161" s="2">
        <v>96.54</v>
      </c>
      <c r="I161" s="6">
        <v>0.99728997289972898</v>
      </c>
      <c r="K161" s="1">
        <v>1235</v>
      </c>
      <c r="L161" s="4">
        <v>45449.33189814815</v>
      </c>
      <c r="M161" s="2">
        <v>90.67</v>
      </c>
      <c r="N161" s="6">
        <v>0.99212598425196852</v>
      </c>
      <c r="P161" s="1">
        <v>1275</v>
      </c>
      <c r="Q161" s="4">
        <v>45452.283275462964</v>
      </c>
      <c r="R161" s="2">
        <v>88.55</v>
      </c>
      <c r="S161" s="6">
        <v>0.99350649350649356</v>
      </c>
    </row>
    <row r="162" spans="1:19" x14ac:dyDescent="0.15">
      <c r="A162" s="1"/>
      <c r="B162" s="4"/>
      <c r="C162" s="2"/>
      <c r="D162" s="6"/>
      <c r="F162" s="1">
        <v>1213</v>
      </c>
      <c r="G162" s="4">
        <v>45446.322546296295</v>
      </c>
      <c r="H162" s="2">
        <v>90.09</v>
      </c>
      <c r="I162" s="6">
        <v>0.99581589958159</v>
      </c>
      <c r="K162" s="1">
        <v>1236</v>
      </c>
      <c r="L162" s="4">
        <v>45449.333020833335</v>
      </c>
      <c r="M162" s="2">
        <v>89.09</v>
      </c>
      <c r="N162" s="6">
        <v>0.99358974358974361</v>
      </c>
      <c r="P162" s="1">
        <v>1276</v>
      </c>
      <c r="Q162" s="4">
        <v>45452.285358796296</v>
      </c>
      <c r="R162" s="2">
        <v>93.28</v>
      </c>
      <c r="S162" s="6">
        <v>0.99862068965517237</v>
      </c>
    </row>
    <row r="163" spans="1:19" x14ac:dyDescent="0.15">
      <c r="A163" s="1"/>
      <c r="B163" s="4"/>
      <c r="C163" s="2"/>
      <c r="D163" s="6"/>
      <c r="F163" s="1">
        <v>1219</v>
      </c>
      <c r="G163" s="4">
        <v>45447.330636574072</v>
      </c>
      <c r="H163" s="2">
        <v>92.84</v>
      </c>
      <c r="I163" s="6">
        <v>0.99581589958159</v>
      </c>
      <c r="K163" s="1">
        <v>1237</v>
      </c>
      <c r="L163" s="4">
        <v>45449.334594907406</v>
      </c>
      <c r="M163" s="2">
        <v>90.73</v>
      </c>
      <c r="N163" s="6">
        <v>0.9946236559139785</v>
      </c>
      <c r="P163" s="1">
        <v>1277</v>
      </c>
      <c r="Q163" s="4">
        <v>45452.291805555556</v>
      </c>
      <c r="R163" s="2">
        <v>94.77</v>
      </c>
      <c r="S163" s="6">
        <v>0.9946236559139785</v>
      </c>
    </row>
    <row r="164" spans="1:19" x14ac:dyDescent="0.15">
      <c r="A164" s="1"/>
      <c r="B164" s="4"/>
      <c r="C164" s="2"/>
      <c r="D164" s="6"/>
      <c r="F164" s="1">
        <v>1227</v>
      </c>
      <c r="G164" s="4">
        <v>45448.328194444446</v>
      </c>
      <c r="H164" s="2">
        <v>89.05</v>
      </c>
      <c r="I164" s="6">
        <v>0.99809160305343514</v>
      </c>
      <c r="K164" s="1">
        <v>1238</v>
      </c>
      <c r="L164" s="4">
        <v>45449.342280092591</v>
      </c>
      <c r="M164" s="2">
        <v>91.17</v>
      </c>
      <c r="N164" s="6">
        <v>0.99729729729729732</v>
      </c>
      <c r="P164" s="1">
        <v>1282</v>
      </c>
      <c r="Q164" s="4">
        <v>45453.329236111109</v>
      </c>
      <c r="R164" s="2">
        <v>89.91</v>
      </c>
      <c r="S164" s="6">
        <v>0.9956521739130435</v>
      </c>
    </row>
    <row r="165" spans="1:19" x14ac:dyDescent="0.15">
      <c r="A165" s="1"/>
      <c r="B165" s="4"/>
      <c r="C165" s="2"/>
      <c r="D165" s="6"/>
      <c r="F165" s="1">
        <v>1231</v>
      </c>
      <c r="G165" s="4">
        <v>45448.344039351854</v>
      </c>
      <c r="H165" s="2">
        <v>89.11</v>
      </c>
      <c r="I165" s="6">
        <v>0.99170124481327804</v>
      </c>
      <c r="K165" s="1">
        <v>1242</v>
      </c>
      <c r="L165" s="4">
        <v>45449.354062500002</v>
      </c>
      <c r="M165" s="2">
        <v>88.49</v>
      </c>
      <c r="N165" s="6">
        <v>0.99704579025110784</v>
      </c>
      <c r="P165" s="1">
        <v>1284</v>
      </c>
      <c r="Q165" s="4">
        <v>45453.333645833336</v>
      </c>
      <c r="R165" s="2">
        <v>89.18</v>
      </c>
      <c r="S165" s="6">
        <v>0.99722222222222223</v>
      </c>
    </row>
    <row r="166" spans="1:19" x14ac:dyDescent="0.15">
      <c r="A166" s="1"/>
      <c r="B166" s="4"/>
      <c r="C166" s="2"/>
      <c r="D166" s="6"/>
      <c r="F166" s="1">
        <v>1233</v>
      </c>
      <c r="G166" s="4">
        <v>45448.346666666665</v>
      </c>
      <c r="H166" s="2">
        <v>89.56</v>
      </c>
      <c r="I166" s="6">
        <v>0.99559471365638763</v>
      </c>
      <c r="K166" s="1">
        <v>1246</v>
      </c>
      <c r="L166" s="4">
        <v>45450.32607638889</v>
      </c>
      <c r="M166" s="2">
        <v>89.73</v>
      </c>
      <c r="N166" s="6">
        <v>0.99724896836313615</v>
      </c>
      <c r="P166" s="1">
        <v>1286</v>
      </c>
      <c r="Q166" s="4">
        <v>45453.340729166666</v>
      </c>
      <c r="R166" s="2">
        <v>89.73</v>
      </c>
      <c r="S166" s="6">
        <v>0.99619771863117867</v>
      </c>
    </row>
    <row r="167" spans="1:19" x14ac:dyDescent="0.15">
      <c r="A167" s="1"/>
      <c r="B167" s="4"/>
      <c r="C167" s="2"/>
      <c r="D167" s="6"/>
      <c r="F167" s="1">
        <v>1234</v>
      </c>
      <c r="G167" s="4">
        <v>45448.34957175926</v>
      </c>
      <c r="H167" s="2">
        <v>88.21</v>
      </c>
      <c r="I167" s="6">
        <v>0.99356913183279738</v>
      </c>
      <c r="K167" s="1">
        <v>1247</v>
      </c>
      <c r="L167" s="4">
        <v>45450.334849537037</v>
      </c>
      <c r="M167" s="2">
        <v>88.38</v>
      </c>
      <c r="N167" s="6">
        <v>0.9880239520958084</v>
      </c>
      <c r="P167" s="1">
        <v>1287</v>
      </c>
      <c r="Q167" s="4">
        <v>45453.342141203706</v>
      </c>
      <c r="R167" s="2">
        <v>93.66</v>
      </c>
      <c r="S167" s="6">
        <v>0.99259259259259258</v>
      </c>
    </row>
    <row r="168" spans="1:19" x14ac:dyDescent="0.15">
      <c r="A168" s="1"/>
      <c r="B168" s="4"/>
      <c r="C168" s="2"/>
      <c r="D168" s="6"/>
      <c r="F168" s="1">
        <v>1235</v>
      </c>
      <c r="G168" s="4">
        <v>45449.33189814815</v>
      </c>
      <c r="H168" s="2">
        <v>90.67</v>
      </c>
      <c r="I168" s="6">
        <v>0.99212598425196852</v>
      </c>
      <c r="K168" s="1">
        <v>1251</v>
      </c>
      <c r="L168" s="4">
        <v>45450.343298611115</v>
      </c>
      <c r="M168" s="2">
        <v>88.8</v>
      </c>
      <c r="N168" s="6">
        <v>0.994413407821229</v>
      </c>
      <c r="P168" s="1">
        <v>1291</v>
      </c>
      <c r="Q168" s="4">
        <v>45454.326319444444</v>
      </c>
      <c r="R168" s="2">
        <v>88.36</v>
      </c>
      <c r="S168" s="6">
        <v>0.99339933993399343</v>
      </c>
    </row>
    <row r="169" spans="1:19" x14ac:dyDescent="0.15">
      <c r="A169" s="1"/>
      <c r="B169" s="4"/>
      <c r="C169" s="2"/>
      <c r="D169" s="6"/>
      <c r="F169" s="1">
        <v>1236</v>
      </c>
      <c r="G169" s="4">
        <v>45449.333020833335</v>
      </c>
      <c r="H169" s="2">
        <v>89.09</v>
      </c>
      <c r="I169" s="6">
        <v>0.99358974358974361</v>
      </c>
      <c r="K169" s="1">
        <v>1253</v>
      </c>
      <c r="L169" s="4">
        <v>45451.213738425926</v>
      </c>
      <c r="M169" s="2">
        <v>88.37</v>
      </c>
      <c r="N169" s="6">
        <v>0.9907749077490775</v>
      </c>
      <c r="P169" s="1">
        <v>1292</v>
      </c>
      <c r="Q169" s="4">
        <v>45454.334583333337</v>
      </c>
      <c r="R169" s="2">
        <v>88.67</v>
      </c>
      <c r="S169" s="6">
        <v>0.99722222222222223</v>
      </c>
    </row>
    <row r="170" spans="1:19" x14ac:dyDescent="0.15">
      <c r="A170" s="1"/>
      <c r="B170" s="4"/>
      <c r="C170" s="2"/>
      <c r="D170" s="6"/>
      <c r="F170" s="1">
        <v>1237</v>
      </c>
      <c r="G170" s="4">
        <v>45449.334594907406</v>
      </c>
      <c r="H170" s="2">
        <v>90.73</v>
      </c>
      <c r="I170" s="6">
        <v>0.9946236559139785</v>
      </c>
      <c r="K170" s="1">
        <v>1254</v>
      </c>
      <c r="L170" s="4">
        <v>45451.21601851852</v>
      </c>
      <c r="M170" s="2">
        <v>88.31</v>
      </c>
      <c r="N170" s="6">
        <v>0.99695121951219512</v>
      </c>
      <c r="P170" s="1">
        <v>1294</v>
      </c>
      <c r="Q170" s="4">
        <v>45454.340798611112</v>
      </c>
      <c r="R170" s="2">
        <v>89.2</v>
      </c>
      <c r="S170" s="6">
        <v>0.99667774086378735</v>
      </c>
    </row>
    <row r="171" spans="1:19" x14ac:dyDescent="0.15">
      <c r="A171" s="1"/>
      <c r="B171" s="4"/>
      <c r="C171" s="2"/>
      <c r="D171" s="6"/>
      <c r="F171" s="1">
        <v>1238</v>
      </c>
      <c r="G171" s="4">
        <v>45449.342280092591</v>
      </c>
      <c r="H171" s="2">
        <v>91.17</v>
      </c>
      <c r="I171" s="6">
        <v>0.99729729729729732</v>
      </c>
      <c r="K171" s="1">
        <v>1256</v>
      </c>
      <c r="L171" s="4">
        <v>45451.22488425926</v>
      </c>
      <c r="M171" s="2">
        <v>91.44</v>
      </c>
      <c r="N171" s="6">
        <v>0.99128540305010893</v>
      </c>
      <c r="P171" s="1">
        <v>1299</v>
      </c>
      <c r="Q171" s="4">
        <v>45455.335590277777</v>
      </c>
      <c r="R171" s="2">
        <v>91.47</v>
      </c>
      <c r="S171" s="6">
        <v>0.99676375404530748</v>
      </c>
    </row>
    <row r="172" spans="1:19" x14ac:dyDescent="0.15">
      <c r="A172" s="1"/>
      <c r="B172" s="4"/>
      <c r="C172" s="2"/>
      <c r="D172" s="6"/>
      <c r="F172" s="1">
        <v>1242</v>
      </c>
      <c r="G172" s="4">
        <v>45449.354062500002</v>
      </c>
      <c r="H172" s="2">
        <v>88.49</v>
      </c>
      <c r="I172" s="6">
        <v>0.99704579025110784</v>
      </c>
      <c r="K172" s="1">
        <v>1257</v>
      </c>
      <c r="L172" s="4">
        <v>45451.228148148148</v>
      </c>
      <c r="M172" s="2">
        <v>90.48</v>
      </c>
      <c r="N172" s="6">
        <v>0.99381761978361671</v>
      </c>
      <c r="P172" s="1">
        <v>1302</v>
      </c>
      <c r="Q172" s="4">
        <v>45455.342523148145</v>
      </c>
      <c r="R172" s="2">
        <v>92.58</v>
      </c>
      <c r="S172" s="6">
        <v>0.99744897959183676</v>
      </c>
    </row>
    <row r="173" spans="1:19" x14ac:dyDescent="0.15">
      <c r="A173" s="1"/>
      <c r="B173" s="4"/>
      <c r="C173" s="2"/>
      <c r="D173" s="6"/>
      <c r="F173" s="1">
        <v>1245</v>
      </c>
      <c r="G173" s="4">
        <v>45450.324236111112</v>
      </c>
      <c r="H173" s="2">
        <v>92.6</v>
      </c>
      <c r="I173" s="6">
        <v>1</v>
      </c>
      <c r="K173" s="1">
        <v>1259</v>
      </c>
      <c r="L173" s="4">
        <v>45451.294363425928</v>
      </c>
      <c r="M173" s="2">
        <v>88.74</v>
      </c>
      <c r="N173" s="6">
        <v>0.99556541019955658</v>
      </c>
      <c r="P173" s="1">
        <v>1306</v>
      </c>
      <c r="Q173" s="4">
        <v>45456.329733796294</v>
      </c>
      <c r="R173" s="2">
        <v>89.71</v>
      </c>
      <c r="S173" s="6">
        <v>0.99277978339350181</v>
      </c>
    </row>
    <row r="174" spans="1:19" x14ac:dyDescent="0.15">
      <c r="A174" s="1"/>
      <c r="B174" s="4"/>
      <c r="C174" s="2"/>
      <c r="D174" s="6"/>
      <c r="F174" s="1">
        <v>1246</v>
      </c>
      <c r="G174" s="4">
        <v>45450.32607638889</v>
      </c>
      <c r="H174" s="2">
        <v>89.73</v>
      </c>
      <c r="I174" s="6">
        <v>0.99724896836313615</v>
      </c>
      <c r="K174" s="1">
        <v>1261</v>
      </c>
      <c r="L174" s="4">
        <v>45451.298067129632</v>
      </c>
      <c r="M174" s="2">
        <v>88.62</v>
      </c>
      <c r="N174" s="6">
        <v>0.99259259259259258</v>
      </c>
      <c r="P174" s="1">
        <v>1310</v>
      </c>
      <c r="Q174" s="4">
        <v>45456.341770833336</v>
      </c>
      <c r="R174" s="2">
        <v>88.23</v>
      </c>
      <c r="S174" s="6">
        <v>0.99125364431486884</v>
      </c>
    </row>
    <row r="175" spans="1:19" x14ac:dyDescent="0.15">
      <c r="A175" s="1"/>
      <c r="B175" s="4"/>
      <c r="C175" s="2"/>
      <c r="D175" s="6"/>
      <c r="F175" s="1">
        <v>1251</v>
      </c>
      <c r="G175" s="4">
        <v>45450.343298611115</v>
      </c>
      <c r="H175" s="2">
        <v>88.8</v>
      </c>
      <c r="I175" s="6">
        <v>0.994413407821229</v>
      </c>
      <c r="K175" s="1">
        <v>1264</v>
      </c>
      <c r="L175" s="4">
        <v>45451.310578703706</v>
      </c>
      <c r="M175" s="2">
        <v>90.61</v>
      </c>
      <c r="N175" s="6">
        <v>0.99568965517241381</v>
      </c>
      <c r="P175" s="1">
        <v>1312</v>
      </c>
      <c r="Q175" s="4">
        <v>45456.34443287037</v>
      </c>
      <c r="R175" s="2">
        <v>91.26</v>
      </c>
      <c r="S175" s="6">
        <v>0.99809160305343514</v>
      </c>
    </row>
    <row r="176" spans="1:19" x14ac:dyDescent="0.15">
      <c r="A176" s="1"/>
      <c r="B176" s="4"/>
      <c r="C176" s="2"/>
      <c r="D176" s="6"/>
      <c r="F176" s="1">
        <v>1253</v>
      </c>
      <c r="G176" s="4">
        <v>45451.213738425926</v>
      </c>
      <c r="H176" s="2">
        <v>88.37</v>
      </c>
      <c r="I176" s="6">
        <v>0.9907749077490775</v>
      </c>
      <c r="K176" s="1">
        <v>1265</v>
      </c>
      <c r="L176" s="4">
        <v>45451.314039351855</v>
      </c>
      <c r="M176" s="2">
        <v>89.49</v>
      </c>
      <c r="N176" s="6">
        <v>0.99231950844854067</v>
      </c>
      <c r="P176" s="1">
        <v>1315</v>
      </c>
      <c r="Q176" s="4">
        <v>45457.329814814817</v>
      </c>
      <c r="R176" s="2">
        <v>96.32</v>
      </c>
      <c r="S176" s="6">
        <v>0.99460916442048519</v>
      </c>
    </row>
    <row r="177" spans="1:19" x14ac:dyDescent="0.15">
      <c r="A177" s="1"/>
      <c r="B177" s="4"/>
      <c r="C177" s="2"/>
      <c r="D177" s="6"/>
      <c r="F177" s="1">
        <v>1254</v>
      </c>
      <c r="G177" s="4">
        <v>45451.21601851852</v>
      </c>
      <c r="H177" s="2">
        <v>88.31</v>
      </c>
      <c r="I177" s="6">
        <v>0.99695121951219512</v>
      </c>
      <c r="K177" s="1">
        <v>1266</v>
      </c>
      <c r="L177" s="4">
        <v>45451.317060185182</v>
      </c>
      <c r="M177" s="2">
        <v>95.69</v>
      </c>
      <c r="N177" s="6">
        <v>0.99734748010610075</v>
      </c>
      <c r="P177" s="1">
        <v>1317</v>
      </c>
      <c r="Q177" s="4">
        <v>45457.333518518521</v>
      </c>
      <c r="R177" s="2">
        <v>92.84</v>
      </c>
      <c r="S177" s="6">
        <v>0.99375000000000002</v>
      </c>
    </row>
    <row r="178" spans="1:19" x14ac:dyDescent="0.15">
      <c r="A178" s="1"/>
      <c r="B178" s="4"/>
      <c r="C178" s="2"/>
      <c r="D178" s="6"/>
      <c r="F178" s="1">
        <v>1256</v>
      </c>
      <c r="G178" s="4">
        <v>45451.22488425926</v>
      </c>
      <c r="H178" s="2">
        <v>91.44</v>
      </c>
      <c r="I178" s="6">
        <v>0.99128540305010893</v>
      </c>
      <c r="K178" s="1">
        <v>1267</v>
      </c>
      <c r="L178" s="4">
        <v>45452.197233796294</v>
      </c>
      <c r="M178" s="2">
        <v>88.34</v>
      </c>
      <c r="N178" s="6">
        <v>0.99729729729729732</v>
      </c>
      <c r="P178" s="1">
        <v>1318</v>
      </c>
      <c r="Q178" s="4">
        <v>45457.335497685184</v>
      </c>
      <c r="R178" s="2">
        <v>89.68</v>
      </c>
      <c r="S178" s="6">
        <v>0.99058380414312619</v>
      </c>
    </row>
    <row r="179" spans="1:19" x14ac:dyDescent="0.15">
      <c r="A179" s="1"/>
      <c r="B179" s="4"/>
      <c r="C179" s="2"/>
      <c r="D179" s="6"/>
      <c r="F179" s="1">
        <v>1257</v>
      </c>
      <c r="G179" s="4">
        <v>45451.228148148148</v>
      </c>
      <c r="H179" s="2">
        <v>90.48</v>
      </c>
      <c r="I179" s="6">
        <v>0.99381761978361671</v>
      </c>
      <c r="K179" s="1">
        <v>1269</v>
      </c>
      <c r="L179" s="4">
        <v>45452.206956018519</v>
      </c>
      <c r="M179" s="2">
        <v>88.96</v>
      </c>
      <c r="N179" s="6">
        <v>0.99667774086378735</v>
      </c>
      <c r="P179" s="1">
        <v>1321</v>
      </c>
      <c r="Q179" s="4">
        <v>45457.3437037037</v>
      </c>
      <c r="R179" s="2">
        <v>90.89</v>
      </c>
      <c r="S179" s="6">
        <v>0.99242424242424243</v>
      </c>
    </row>
    <row r="180" spans="1:19" x14ac:dyDescent="0.15">
      <c r="A180" s="1"/>
      <c r="B180" s="4"/>
      <c r="C180" s="2"/>
      <c r="D180" s="6"/>
      <c r="F180" s="1">
        <v>1259</v>
      </c>
      <c r="G180" s="4">
        <v>45451.294363425928</v>
      </c>
      <c r="H180" s="2">
        <v>88.74</v>
      </c>
      <c r="I180" s="6">
        <v>0.99556541019955658</v>
      </c>
      <c r="K180" s="1">
        <v>1271</v>
      </c>
      <c r="L180" s="4">
        <v>45452.214548611111</v>
      </c>
      <c r="M180" s="2">
        <v>92.32</v>
      </c>
      <c r="N180" s="6">
        <v>0.99344978165938869</v>
      </c>
      <c r="P180" s="1">
        <v>1323</v>
      </c>
      <c r="Q180" s="4">
        <v>45458.218599537038</v>
      </c>
      <c r="R180" s="2">
        <v>90.07</v>
      </c>
      <c r="S180" s="6">
        <v>0.99862068965517237</v>
      </c>
    </row>
    <row r="181" spans="1:19" x14ac:dyDescent="0.15">
      <c r="A181" s="1"/>
      <c r="B181" s="4"/>
      <c r="C181" s="2"/>
      <c r="D181" s="6"/>
      <c r="F181" s="1">
        <v>1261</v>
      </c>
      <c r="G181" s="4">
        <v>45451.298067129632</v>
      </c>
      <c r="H181" s="2">
        <v>88.62</v>
      </c>
      <c r="I181" s="6">
        <v>0.99259259259259258</v>
      </c>
      <c r="K181" s="1">
        <v>1273</v>
      </c>
      <c r="L181" s="4">
        <v>45452.279120370367</v>
      </c>
      <c r="M181" s="2">
        <v>93.61</v>
      </c>
      <c r="N181" s="6">
        <v>0.99789915966386555</v>
      </c>
      <c r="P181" s="1">
        <v>1329</v>
      </c>
      <c r="Q181" s="4">
        <v>45458.30028935185</v>
      </c>
      <c r="R181" s="2">
        <v>88.61</v>
      </c>
      <c r="S181" s="6">
        <v>0.99101796407185627</v>
      </c>
    </row>
    <row r="182" spans="1:19" x14ac:dyDescent="0.15">
      <c r="A182" s="1"/>
      <c r="B182" s="4"/>
      <c r="C182" s="2"/>
      <c r="D182" s="6"/>
      <c r="F182" s="1">
        <v>1264</v>
      </c>
      <c r="G182" s="4">
        <v>45451.310578703706</v>
      </c>
      <c r="H182" s="2">
        <v>90.61</v>
      </c>
      <c r="I182" s="6">
        <v>0.99568965517241381</v>
      </c>
      <c r="K182" s="1">
        <v>1275</v>
      </c>
      <c r="L182" s="4">
        <v>45452.283275462964</v>
      </c>
      <c r="M182" s="2">
        <v>88.55</v>
      </c>
      <c r="N182" s="6">
        <v>0.99350649350649356</v>
      </c>
      <c r="P182" s="1">
        <v>1330</v>
      </c>
      <c r="Q182" s="4">
        <v>45458.301527777781</v>
      </c>
      <c r="R182" s="2">
        <v>89.27</v>
      </c>
      <c r="S182" s="6">
        <v>0.9971910112359551</v>
      </c>
    </row>
    <row r="183" spans="1:19" x14ac:dyDescent="0.15">
      <c r="A183" s="1"/>
      <c r="B183" s="4"/>
      <c r="C183" s="2"/>
      <c r="D183" s="6"/>
      <c r="F183" s="1">
        <v>1265</v>
      </c>
      <c r="G183" s="4">
        <v>45451.314039351855</v>
      </c>
      <c r="H183" s="2">
        <v>89.49</v>
      </c>
      <c r="I183" s="6">
        <v>0.99231950844854067</v>
      </c>
      <c r="K183" s="1">
        <v>1276</v>
      </c>
      <c r="L183" s="4">
        <v>45452.285358796296</v>
      </c>
      <c r="M183" s="2">
        <v>93.28</v>
      </c>
      <c r="N183" s="6">
        <v>0.99862068965517237</v>
      </c>
      <c r="P183" s="1">
        <v>1331</v>
      </c>
      <c r="Q183" s="4">
        <v>45458.302881944444</v>
      </c>
      <c r="R183" s="2">
        <v>95.19</v>
      </c>
      <c r="S183" s="6">
        <v>0.99168399168399168</v>
      </c>
    </row>
    <row r="184" spans="1:19" x14ac:dyDescent="0.15">
      <c r="A184" s="1"/>
      <c r="B184" s="4"/>
      <c r="C184" s="2"/>
      <c r="D184" s="6"/>
      <c r="F184" s="1">
        <v>1266</v>
      </c>
      <c r="G184" s="4">
        <v>45451.317060185182</v>
      </c>
      <c r="H184" s="2">
        <v>95.69</v>
      </c>
      <c r="I184" s="6">
        <v>0.99734748010610075</v>
      </c>
      <c r="K184" s="1">
        <v>1277</v>
      </c>
      <c r="L184" s="4">
        <v>45452.291805555556</v>
      </c>
      <c r="M184" s="2">
        <v>94.77</v>
      </c>
      <c r="N184" s="6">
        <v>0.9946236559139785</v>
      </c>
      <c r="P184" s="1">
        <v>1332</v>
      </c>
      <c r="Q184" s="4">
        <v>45458.306435185186</v>
      </c>
      <c r="R184" s="2">
        <v>92.41</v>
      </c>
      <c r="S184" s="6">
        <v>0.99346405228758172</v>
      </c>
    </row>
    <row r="185" spans="1:19" x14ac:dyDescent="0.15">
      <c r="A185" s="1"/>
      <c r="B185" s="4"/>
      <c r="C185" s="2"/>
      <c r="D185" s="6"/>
      <c r="F185" s="1">
        <v>1267</v>
      </c>
      <c r="G185" s="4">
        <v>45452.197233796294</v>
      </c>
      <c r="H185" s="2">
        <v>88.34</v>
      </c>
      <c r="I185" s="6">
        <v>0.99729729729729732</v>
      </c>
      <c r="K185" s="1">
        <v>1282</v>
      </c>
      <c r="L185" s="4">
        <v>45453.329236111109</v>
      </c>
      <c r="M185" s="2">
        <v>89.91</v>
      </c>
      <c r="N185" s="6">
        <v>0.9956521739130435</v>
      </c>
      <c r="P185" s="1">
        <v>1335</v>
      </c>
      <c r="Q185" s="4">
        <v>45459.221458333333</v>
      </c>
      <c r="R185" s="2">
        <v>93.12</v>
      </c>
      <c r="S185" s="6">
        <v>0.99472295514511877</v>
      </c>
    </row>
    <row r="186" spans="1:19" x14ac:dyDescent="0.15">
      <c r="A186" s="1"/>
      <c r="B186" s="4"/>
      <c r="C186" s="2"/>
      <c r="D186" s="6"/>
      <c r="F186" s="1">
        <v>1269</v>
      </c>
      <c r="G186" s="4">
        <v>45452.206956018519</v>
      </c>
      <c r="H186" s="2">
        <v>88.96</v>
      </c>
      <c r="I186" s="6">
        <v>0.99667774086378735</v>
      </c>
      <c r="K186" s="1">
        <v>1284</v>
      </c>
      <c r="L186" s="4">
        <v>45453.333645833336</v>
      </c>
      <c r="M186" s="2">
        <v>89.18</v>
      </c>
      <c r="N186" s="6">
        <v>0.99722222222222223</v>
      </c>
      <c r="P186" s="1">
        <v>1336</v>
      </c>
      <c r="Q186" s="4">
        <v>45459.229444444441</v>
      </c>
      <c r="R186" s="2">
        <v>91.38</v>
      </c>
      <c r="S186" s="6">
        <v>0.99492385786802029</v>
      </c>
    </row>
    <row r="187" spans="1:19" x14ac:dyDescent="0.15">
      <c r="A187" s="1"/>
      <c r="B187" s="4"/>
      <c r="C187" s="2"/>
      <c r="D187" s="6"/>
      <c r="F187" s="1">
        <v>1271</v>
      </c>
      <c r="G187" s="4">
        <v>45452.214548611111</v>
      </c>
      <c r="H187" s="2">
        <v>92.32</v>
      </c>
      <c r="I187" s="6">
        <v>0.99344978165938869</v>
      </c>
      <c r="K187" s="1">
        <v>1285</v>
      </c>
      <c r="L187" s="4">
        <v>45453.336087962962</v>
      </c>
      <c r="M187" s="2">
        <v>89.47</v>
      </c>
      <c r="N187" s="6">
        <v>0.98548094373865702</v>
      </c>
      <c r="P187" s="1">
        <v>1338</v>
      </c>
      <c r="Q187" s="4">
        <v>45459.28802083333</v>
      </c>
      <c r="R187" s="2">
        <v>95.6</v>
      </c>
      <c r="S187" s="6">
        <v>0.99375000000000002</v>
      </c>
    </row>
    <row r="188" spans="1:19" x14ac:dyDescent="0.15">
      <c r="A188" s="1"/>
      <c r="B188" s="4"/>
      <c r="C188" s="2"/>
      <c r="D188" s="6"/>
      <c r="F188" s="1">
        <v>1273</v>
      </c>
      <c r="G188" s="4">
        <v>45452.279120370367</v>
      </c>
      <c r="H188" s="2">
        <v>93.61</v>
      </c>
      <c r="I188" s="6">
        <v>0.99789915966386555</v>
      </c>
      <c r="K188" s="1">
        <v>1286</v>
      </c>
      <c r="L188" s="4">
        <v>45453.340729166666</v>
      </c>
      <c r="M188" s="2">
        <v>89.73</v>
      </c>
      <c r="N188" s="6">
        <v>0.99619771863117867</v>
      </c>
      <c r="P188" s="1">
        <v>1341</v>
      </c>
      <c r="Q188" s="4">
        <v>45459.298842592594</v>
      </c>
      <c r="R188" s="2">
        <v>92.13</v>
      </c>
      <c r="S188" s="6">
        <v>0.99781659388646293</v>
      </c>
    </row>
    <row r="189" spans="1:19" x14ac:dyDescent="0.15">
      <c r="A189" s="1"/>
      <c r="B189" s="4"/>
      <c r="C189" s="2"/>
      <c r="D189" s="6"/>
      <c r="F189" s="1">
        <v>1274</v>
      </c>
      <c r="G189" s="4">
        <v>45452.281539351854</v>
      </c>
      <c r="H189" s="2">
        <v>95.62</v>
      </c>
      <c r="I189" s="6">
        <v>1</v>
      </c>
      <c r="K189" s="1">
        <v>1287</v>
      </c>
      <c r="L189" s="4">
        <v>45453.342141203706</v>
      </c>
      <c r="M189" s="2">
        <v>93.66</v>
      </c>
      <c r="N189" s="6">
        <v>0.99259259259259258</v>
      </c>
      <c r="P189" s="1">
        <v>1343</v>
      </c>
      <c r="Q189" s="4">
        <v>45459.302453703705</v>
      </c>
      <c r="R189" s="2">
        <v>96.91</v>
      </c>
      <c r="S189" s="6">
        <v>0.99229583975346691</v>
      </c>
    </row>
    <row r="190" spans="1:19" x14ac:dyDescent="0.15">
      <c r="A190" s="1"/>
      <c r="B190" s="4"/>
      <c r="C190" s="2"/>
      <c r="D190" s="6"/>
      <c r="F190" s="1">
        <v>1275</v>
      </c>
      <c r="G190" s="4">
        <v>45452.283275462964</v>
      </c>
      <c r="H190" s="2">
        <v>88.55</v>
      </c>
      <c r="I190" s="6">
        <v>0.99350649350649356</v>
      </c>
      <c r="K190" s="1">
        <v>1290</v>
      </c>
      <c r="L190" s="4">
        <v>45453.349166666667</v>
      </c>
      <c r="M190" s="2">
        <v>92.76</v>
      </c>
      <c r="N190" s="6">
        <v>0.98018018018018016</v>
      </c>
      <c r="P190" s="1">
        <v>1347</v>
      </c>
      <c r="Q190" s="4">
        <v>45459.318611111114</v>
      </c>
      <c r="R190" s="2">
        <v>90.07</v>
      </c>
      <c r="S190" s="6">
        <v>0.99785407725321884</v>
      </c>
    </row>
    <row r="191" spans="1:19" x14ac:dyDescent="0.15">
      <c r="A191" s="1"/>
      <c r="B191" s="4"/>
      <c r="C191" s="2"/>
      <c r="D191" s="6"/>
      <c r="F191" s="1">
        <v>1276</v>
      </c>
      <c r="G191" s="4">
        <v>45452.285358796296</v>
      </c>
      <c r="H191" s="2">
        <v>93.28</v>
      </c>
      <c r="I191" s="6">
        <v>0.99862068965517237</v>
      </c>
      <c r="K191" s="1">
        <v>1291</v>
      </c>
      <c r="L191" s="4">
        <v>45454.326319444444</v>
      </c>
      <c r="M191" s="2">
        <v>88.36</v>
      </c>
      <c r="N191" s="6">
        <v>0.99339933993399343</v>
      </c>
      <c r="P191" s="1">
        <v>1352</v>
      </c>
      <c r="Q191" s="4">
        <v>45460.3281712963</v>
      </c>
      <c r="R191" s="2">
        <v>89.77</v>
      </c>
      <c r="S191" s="6">
        <v>0.99270072992700731</v>
      </c>
    </row>
    <row r="192" spans="1:19" x14ac:dyDescent="0.15">
      <c r="A192" s="1"/>
      <c r="B192" s="4"/>
      <c r="C192" s="2"/>
      <c r="D192" s="6"/>
      <c r="F192" s="1">
        <v>1277</v>
      </c>
      <c r="G192" s="4">
        <v>45452.291805555556</v>
      </c>
      <c r="H192" s="2">
        <v>94.77</v>
      </c>
      <c r="I192" s="6">
        <v>0.9946236559139785</v>
      </c>
      <c r="K192" s="1">
        <v>1292</v>
      </c>
      <c r="L192" s="4">
        <v>45454.334583333337</v>
      </c>
      <c r="M192" s="2">
        <v>88.67</v>
      </c>
      <c r="N192" s="6">
        <v>0.99722222222222223</v>
      </c>
      <c r="P192" s="1">
        <v>1353</v>
      </c>
      <c r="Q192" s="4">
        <v>45460.330625000002</v>
      </c>
      <c r="R192" s="2">
        <v>89.55</v>
      </c>
      <c r="S192" s="6">
        <v>0.99774266365688491</v>
      </c>
    </row>
    <row r="193" spans="1:19" x14ac:dyDescent="0.15">
      <c r="A193" s="1"/>
      <c r="B193" s="4"/>
      <c r="C193" s="2"/>
      <c r="D193" s="6"/>
      <c r="F193" s="1">
        <v>1279</v>
      </c>
      <c r="G193" s="4">
        <v>45452.297071759262</v>
      </c>
      <c r="H193" s="2">
        <v>91.52</v>
      </c>
      <c r="I193" s="6">
        <v>1</v>
      </c>
      <c r="K193" s="1">
        <v>1294</v>
      </c>
      <c r="L193" s="4">
        <v>45454.340798611112</v>
      </c>
      <c r="M193" s="2">
        <v>89.2</v>
      </c>
      <c r="N193" s="6">
        <v>0.99667774086378735</v>
      </c>
      <c r="P193" s="1">
        <v>1355</v>
      </c>
      <c r="Q193" s="4">
        <v>45460.341099537036</v>
      </c>
      <c r="R193" s="2">
        <v>93.55</v>
      </c>
      <c r="S193" s="6">
        <v>0.99472295514511877</v>
      </c>
    </row>
    <row r="194" spans="1:19" x14ac:dyDescent="0.15">
      <c r="A194" s="1"/>
      <c r="B194" s="4"/>
      <c r="C194" s="2"/>
      <c r="D194" s="6"/>
      <c r="F194" s="1">
        <v>1281</v>
      </c>
      <c r="G194" s="4">
        <v>45452.299201388887</v>
      </c>
      <c r="H194" s="2">
        <v>88.49</v>
      </c>
      <c r="I194" s="6">
        <v>1</v>
      </c>
      <c r="K194" s="1">
        <v>1296</v>
      </c>
      <c r="L194" s="4">
        <v>45454.346273148149</v>
      </c>
      <c r="M194" s="2">
        <v>90.67</v>
      </c>
      <c r="N194" s="6">
        <v>0.98706896551724133</v>
      </c>
      <c r="P194" s="1">
        <v>1357</v>
      </c>
      <c r="Q194" s="4">
        <v>45461.296805555554</v>
      </c>
      <c r="R194" s="2">
        <v>88.14</v>
      </c>
      <c r="S194" s="6">
        <v>0.9971910112359551</v>
      </c>
    </row>
    <row r="195" spans="1:19" x14ac:dyDescent="0.15">
      <c r="A195" s="1"/>
      <c r="B195" s="4"/>
      <c r="C195" s="2"/>
      <c r="D195" s="6"/>
      <c r="F195" s="1">
        <v>1282</v>
      </c>
      <c r="G195" s="4">
        <v>45453.329236111109</v>
      </c>
      <c r="H195" s="2">
        <v>89.91</v>
      </c>
      <c r="I195" s="6">
        <v>0.9956521739130435</v>
      </c>
      <c r="K195" s="1">
        <v>1299</v>
      </c>
      <c r="L195" s="4">
        <v>45455.335590277777</v>
      </c>
      <c r="M195" s="2">
        <v>91.47</v>
      </c>
      <c r="N195" s="6">
        <v>0.99676375404530748</v>
      </c>
      <c r="P195" s="1">
        <v>1358</v>
      </c>
      <c r="Q195" s="4">
        <v>45461.306817129633</v>
      </c>
      <c r="R195" s="2">
        <v>92.38</v>
      </c>
      <c r="S195" s="6">
        <v>0.9946236559139785</v>
      </c>
    </row>
    <row r="196" spans="1:19" x14ac:dyDescent="0.15">
      <c r="A196" s="1"/>
      <c r="B196" s="4"/>
      <c r="C196" s="2"/>
      <c r="D196" s="6"/>
      <c r="F196" s="1">
        <v>1284</v>
      </c>
      <c r="G196" s="4">
        <v>45453.333645833336</v>
      </c>
      <c r="H196" s="2">
        <v>89.18</v>
      </c>
      <c r="I196" s="6">
        <v>0.99722222222222223</v>
      </c>
      <c r="K196" s="1">
        <v>1302</v>
      </c>
      <c r="L196" s="4">
        <v>45455.342523148145</v>
      </c>
      <c r="M196" s="2">
        <v>92.58</v>
      </c>
      <c r="N196" s="6">
        <v>0.99744897959183676</v>
      </c>
      <c r="P196" s="1">
        <v>1364</v>
      </c>
      <c r="Q196" s="4">
        <v>45462.297083333331</v>
      </c>
      <c r="R196" s="2">
        <v>89.9</v>
      </c>
      <c r="S196" s="6">
        <v>0.99619771863117867</v>
      </c>
    </row>
    <row r="197" spans="1:19" x14ac:dyDescent="0.15">
      <c r="A197" s="1"/>
      <c r="B197" s="4"/>
      <c r="C197" s="2"/>
      <c r="D197" s="6"/>
      <c r="F197" s="1">
        <v>1286</v>
      </c>
      <c r="G197" s="4">
        <v>45453.340729166666</v>
      </c>
      <c r="H197" s="2">
        <v>89.73</v>
      </c>
      <c r="I197" s="6">
        <v>0.99619771863117867</v>
      </c>
      <c r="K197" s="1">
        <v>1306</v>
      </c>
      <c r="L197" s="4">
        <v>45456.329733796294</v>
      </c>
      <c r="M197" s="2">
        <v>89.71</v>
      </c>
      <c r="N197" s="6">
        <v>0.99277978339350181</v>
      </c>
      <c r="P197" s="1">
        <v>1365</v>
      </c>
      <c r="Q197" s="4">
        <v>45462.299814814818</v>
      </c>
      <c r="R197" s="2">
        <v>89.5</v>
      </c>
      <c r="S197" s="6">
        <v>0.99450549450549453</v>
      </c>
    </row>
    <row r="198" spans="1:19" x14ac:dyDescent="0.15">
      <c r="A198" s="1"/>
      <c r="B198" s="4"/>
      <c r="C198" s="2"/>
      <c r="D198" s="6"/>
      <c r="F198" s="1">
        <v>1287</v>
      </c>
      <c r="G198" s="4">
        <v>45453.342141203706</v>
      </c>
      <c r="H198" s="2">
        <v>93.66</v>
      </c>
      <c r="I198" s="6">
        <v>0.99259259259259258</v>
      </c>
      <c r="K198" s="1">
        <v>1308</v>
      </c>
      <c r="L198" s="4">
        <v>45456.337893518517</v>
      </c>
      <c r="M198" s="2">
        <v>90.98</v>
      </c>
      <c r="N198" s="6">
        <v>0.98568507157464214</v>
      </c>
      <c r="P198" s="1">
        <v>1373</v>
      </c>
      <c r="Q198" s="4">
        <v>45463.238194444442</v>
      </c>
      <c r="R198" s="2">
        <v>91.84</v>
      </c>
      <c r="S198" s="6">
        <v>0.99442379182156138</v>
      </c>
    </row>
    <row r="199" spans="1:19" x14ac:dyDescent="0.15">
      <c r="A199" s="1"/>
      <c r="B199" s="4"/>
      <c r="C199" s="2"/>
      <c r="D199" s="6"/>
      <c r="F199" s="1">
        <v>1288</v>
      </c>
      <c r="G199" s="4">
        <v>45453.346585648149</v>
      </c>
      <c r="H199" s="2">
        <v>95.57</v>
      </c>
      <c r="I199" s="6">
        <v>1</v>
      </c>
      <c r="K199" s="1">
        <v>1310</v>
      </c>
      <c r="L199" s="4">
        <v>45456.341770833336</v>
      </c>
      <c r="M199" s="2">
        <v>88.23</v>
      </c>
      <c r="N199" s="6">
        <v>0.99125364431486884</v>
      </c>
      <c r="P199" s="1">
        <v>1376</v>
      </c>
      <c r="Q199" s="4">
        <v>45463.281701388885</v>
      </c>
      <c r="R199" s="2">
        <v>89.22</v>
      </c>
      <c r="S199" s="6">
        <v>0.99808429118773945</v>
      </c>
    </row>
    <row r="200" spans="1:19" x14ac:dyDescent="0.15">
      <c r="A200" s="1"/>
      <c r="B200" s="4"/>
      <c r="C200" s="2"/>
      <c r="D200" s="6"/>
      <c r="F200" s="1">
        <v>1291</v>
      </c>
      <c r="G200" s="4">
        <v>45454.326319444444</v>
      </c>
      <c r="H200" s="2">
        <v>88.36</v>
      </c>
      <c r="I200" s="6">
        <v>0.99339933993399343</v>
      </c>
      <c r="K200" s="1">
        <v>1312</v>
      </c>
      <c r="L200" s="4">
        <v>45456.34443287037</v>
      </c>
      <c r="M200" s="2">
        <v>91.26</v>
      </c>
      <c r="N200" s="6">
        <v>0.99809160305343514</v>
      </c>
      <c r="P200" s="1">
        <v>1377</v>
      </c>
      <c r="Q200" s="4">
        <v>45463.283495370371</v>
      </c>
      <c r="R200" s="2">
        <v>95.44</v>
      </c>
      <c r="S200" s="6">
        <v>0.99195710455764075</v>
      </c>
    </row>
    <row r="201" spans="1:19" x14ac:dyDescent="0.15">
      <c r="A201" s="1"/>
      <c r="B201" s="4"/>
      <c r="C201" s="2"/>
      <c r="D201" s="6"/>
      <c r="F201" s="1">
        <v>1292</v>
      </c>
      <c r="G201" s="4">
        <v>45454.334583333337</v>
      </c>
      <c r="H201" s="2">
        <v>88.67</v>
      </c>
      <c r="I201" s="6">
        <v>0.99722222222222223</v>
      </c>
      <c r="K201" s="1">
        <v>1313</v>
      </c>
      <c r="L201" s="4">
        <v>45456.345914351848</v>
      </c>
      <c r="M201" s="2">
        <v>95.73</v>
      </c>
      <c r="N201" s="6">
        <v>0.98966942148760328</v>
      </c>
      <c r="P201" s="1">
        <v>1379</v>
      </c>
      <c r="Q201" s="4">
        <v>45463.288136574076</v>
      </c>
      <c r="R201" s="2">
        <v>95.09</v>
      </c>
      <c r="S201" s="6">
        <v>0.99729729729729732</v>
      </c>
    </row>
    <row r="202" spans="1:19" x14ac:dyDescent="0.15">
      <c r="A202" s="1"/>
      <c r="B202" s="4"/>
      <c r="C202" s="2"/>
      <c r="D202" s="6"/>
      <c r="F202" s="1">
        <v>1294</v>
      </c>
      <c r="G202" s="4">
        <v>45454.340798611112</v>
      </c>
      <c r="H202" s="2">
        <v>89.2</v>
      </c>
      <c r="I202" s="6">
        <v>0.99667774086378735</v>
      </c>
      <c r="K202" s="1">
        <v>1315</v>
      </c>
      <c r="L202" s="4">
        <v>45457.329814814817</v>
      </c>
      <c r="M202" s="2">
        <v>96.32</v>
      </c>
      <c r="N202" s="6">
        <v>0.99460916442048519</v>
      </c>
      <c r="P202" s="1">
        <v>1380</v>
      </c>
      <c r="Q202" s="4">
        <v>45463.291435185187</v>
      </c>
      <c r="R202" s="2">
        <v>95.78</v>
      </c>
      <c r="S202" s="6">
        <v>0.99460916442048519</v>
      </c>
    </row>
    <row r="203" spans="1:19" x14ac:dyDescent="0.15">
      <c r="A203" s="1"/>
      <c r="B203" s="4"/>
      <c r="C203" s="2"/>
      <c r="D203" s="6"/>
      <c r="F203" s="1">
        <v>1295</v>
      </c>
      <c r="G203" s="4">
        <v>45454.344074074077</v>
      </c>
      <c r="H203" s="2">
        <v>93.52</v>
      </c>
      <c r="I203" s="6">
        <v>1</v>
      </c>
      <c r="K203" s="1">
        <v>1317</v>
      </c>
      <c r="L203" s="4">
        <v>45457.333518518521</v>
      </c>
      <c r="M203" s="2">
        <v>92.84</v>
      </c>
      <c r="N203" s="6">
        <v>0.99375000000000002</v>
      </c>
      <c r="P203" s="1">
        <v>1381</v>
      </c>
      <c r="Q203" s="4">
        <v>45463.298414351855</v>
      </c>
      <c r="R203" s="2">
        <v>88.43</v>
      </c>
      <c r="S203" s="6">
        <v>0.99744897959183676</v>
      </c>
    </row>
    <row r="204" spans="1:19" x14ac:dyDescent="0.15">
      <c r="A204" s="1"/>
      <c r="B204" s="4"/>
      <c r="C204" s="2"/>
      <c r="D204" s="6"/>
      <c r="F204" s="1">
        <v>1297</v>
      </c>
      <c r="G204" s="4">
        <v>45454.349629629629</v>
      </c>
      <c r="H204" s="2">
        <v>93.6</v>
      </c>
      <c r="I204" s="6">
        <v>1</v>
      </c>
      <c r="K204" s="1">
        <v>1318</v>
      </c>
      <c r="L204" s="4">
        <v>45457.335497685184</v>
      </c>
      <c r="M204" s="2">
        <v>89.68</v>
      </c>
      <c r="N204" s="6">
        <v>0.99058380414312619</v>
      </c>
      <c r="P204" s="1">
        <v>1382</v>
      </c>
      <c r="Q204" s="4">
        <v>45463.301342592589</v>
      </c>
      <c r="R204" s="2">
        <v>94.69</v>
      </c>
      <c r="S204" s="6">
        <v>0.99472295514511877</v>
      </c>
    </row>
    <row r="205" spans="1:19" x14ac:dyDescent="0.15">
      <c r="A205" s="1"/>
      <c r="B205" s="4"/>
      <c r="C205" s="2"/>
      <c r="D205" s="6"/>
      <c r="F205" s="1">
        <v>1299</v>
      </c>
      <c r="G205" s="4">
        <v>45455.335590277777</v>
      </c>
      <c r="H205" s="2">
        <v>91.47</v>
      </c>
      <c r="I205" s="6">
        <v>0.99676375404530748</v>
      </c>
      <c r="K205" s="1">
        <v>1321</v>
      </c>
      <c r="L205" s="4">
        <v>45457.3437037037</v>
      </c>
      <c r="M205" s="2">
        <v>90.89</v>
      </c>
      <c r="N205" s="6">
        <v>0.99242424242424243</v>
      </c>
      <c r="P205" s="1">
        <v>1383</v>
      </c>
      <c r="Q205" s="4">
        <v>45464.314155092594</v>
      </c>
      <c r="R205" s="2">
        <v>88.14</v>
      </c>
      <c r="S205" s="6">
        <v>0.99449541284403664</v>
      </c>
    </row>
    <row r="206" spans="1:19" x14ac:dyDescent="0.15">
      <c r="A206" s="1"/>
      <c r="B206" s="4"/>
      <c r="C206" s="2"/>
      <c r="D206" s="6"/>
      <c r="F206" s="1">
        <v>1302</v>
      </c>
      <c r="G206" s="4">
        <v>45455.342523148145</v>
      </c>
      <c r="H206" s="2">
        <v>92.58</v>
      </c>
      <c r="I206" s="6">
        <v>0.99744897959183676</v>
      </c>
      <c r="K206" s="1">
        <v>1323</v>
      </c>
      <c r="L206" s="4">
        <v>45458.218599537038</v>
      </c>
      <c r="M206" s="2">
        <v>90.07</v>
      </c>
      <c r="N206" s="6">
        <v>0.99862068965517237</v>
      </c>
      <c r="P206" s="1">
        <v>1389</v>
      </c>
      <c r="Q206" s="4">
        <v>45464.337546296294</v>
      </c>
      <c r="R206" s="2">
        <v>99.15</v>
      </c>
      <c r="S206" s="6">
        <v>0.99789915966386555</v>
      </c>
    </row>
    <row r="207" spans="1:19" x14ac:dyDescent="0.15">
      <c r="A207" s="1"/>
      <c r="B207" s="4"/>
      <c r="C207" s="2"/>
      <c r="D207" s="6"/>
      <c r="F207" s="1">
        <v>1303</v>
      </c>
      <c r="G207" s="4">
        <v>45455.344641203701</v>
      </c>
      <c r="H207" s="2">
        <v>90.48</v>
      </c>
      <c r="I207" s="6">
        <v>1</v>
      </c>
      <c r="K207" s="1">
        <v>1329</v>
      </c>
      <c r="L207" s="4">
        <v>45458.30028935185</v>
      </c>
      <c r="M207" s="2">
        <v>88.61</v>
      </c>
      <c r="N207" s="6">
        <v>0.99101796407185627</v>
      </c>
      <c r="P207" s="1">
        <v>1391</v>
      </c>
      <c r="Q207" s="4">
        <v>45465.212719907409</v>
      </c>
      <c r="R207" s="2">
        <v>99.31</v>
      </c>
      <c r="S207" s="6">
        <v>0.99729729729729732</v>
      </c>
    </row>
    <row r="208" spans="1:19" x14ac:dyDescent="0.15">
      <c r="A208" s="1"/>
      <c r="B208" s="4"/>
      <c r="C208" s="2"/>
      <c r="D208" s="6"/>
      <c r="F208" s="1">
        <v>1304</v>
      </c>
      <c r="G208" s="4">
        <v>45456.320138888892</v>
      </c>
      <c r="H208" s="2">
        <v>94.95</v>
      </c>
      <c r="I208" s="6">
        <v>1</v>
      </c>
      <c r="K208" s="1">
        <v>1330</v>
      </c>
      <c r="L208" s="4">
        <v>45458.301527777781</v>
      </c>
      <c r="M208" s="2">
        <v>89.27</v>
      </c>
      <c r="N208" s="6">
        <v>0.9971910112359551</v>
      </c>
      <c r="P208" s="1">
        <v>1392</v>
      </c>
      <c r="Q208" s="4">
        <v>45465.272812499999</v>
      </c>
      <c r="R208" s="2">
        <v>94.86</v>
      </c>
      <c r="S208" s="6">
        <v>0.99729729729729732</v>
      </c>
    </row>
    <row r="209" spans="1:19" x14ac:dyDescent="0.15">
      <c r="A209" s="1"/>
      <c r="B209" s="4"/>
      <c r="C209" s="2"/>
      <c r="D209" s="6"/>
      <c r="F209" s="1">
        <v>1305</v>
      </c>
      <c r="G209" s="4">
        <v>45456.322372685187</v>
      </c>
      <c r="H209" s="2">
        <v>91.33</v>
      </c>
      <c r="I209" s="6">
        <v>1</v>
      </c>
      <c r="K209" s="1">
        <v>1331</v>
      </c>
      <c r="L209" s="4">
        <v>45458.302881944444</v>
      </c>
      <c r="M209" s="2">
        <v>95.19</v>
      </c>
      <c r="N209" s="6">
        <v>0.99168399168399168</v>
      </c>
      <c r="P209" s="1">
        <v>1394</v>
      </c>
      <c r="Q209" s="4">
        <v>45465.278333333335</v>
      </c>
      <c r="R209" s="2">
        <v>95.57</v>
      </c>
      <c r="S209" s="6">
        <v>0.99792099792099798</v>
      </c>
    </row>
    <row r="210" spans="1:19" x14ac:dyDescent="0.15">
      <c r="A210" s="1"/>
      <c r="B210" s="4"/>
      <c r="C210" s="2"/>
      <c r="D210" s="6"/>
      <c r="F210" s="1">
        <v>1306</v>
      </c>
      <c r="G210" s="4">
        <v>45456.329733796294</v>
      </c>
      <c r="H210" s="2">
        <v>89.71</v>
      </c>
      <c r="I210" s="6">
        <v>0.99277978339350181</v>
      </c>
      <c r="K210" s="1">
        <v>1332</v>
      </c>
      <c r="L210" s="4">
        <v>45458.306435185186</v>
      </c>
      <c r="M210" s="2">
        <v>92.41</v>
      </c>
      <c r="N210" s="6">
        <v>0.99346405228758172</v>
      </c>
      <c r="P210" s="1">
        <v>1395</v>
      </c>
      <c r="Q210" s="4">
        <v>45465.282488425924</v>
      </c>
      <c r="R210" s="2">
        <v>90.52</v>
      </c>
      <c r="S210" s="6">
        <v>0.9910714285714286</v>
      </c>
    </row>
    <row r="211" spans="1:19" x14ac:dyDescent="0.15">
      <c r="A211" s="1"/>
      <c r="B211" s="4"/>
      <c r="C211" s="2"/>
      <c r="D211" s="6"/>
      <c r="F211" s="1">
        <v>1309</v>
      </c>
      <c r="G211" s="4">
        <v>45456.340173611112</v>
      </c>
      <c r="H211" s="2">
        <v>90.54</v>
      </c>
      <c r="I211" s="6">
        <v>1</v>
      </c>
      <c r="K211" s="1">
        <v>1335</v>
      </c>
      <c r="L211" s="4">
        <v>45459.221458333333</v>
      </c>
      <c r="M211" s="2">
        <v>93.12</v>
      </c>
      <c r="N211" s="6">
        <v>0.99472295514511877</v>
      </c>
      <c r="P211" s="1">
        <v>1397</v>
      </c>
      <c r="Q211" s="4">
        <v>45465.292696759258</v>
      </c>
      <c r="R211" s="2">
        <v>93.67</v>
      </c>
      <c r="S211" s="6">
        <v>0.99581589958159</v>
      </c>
    </row>
    <row r="212" spans="1:19" x14ac:dyDescent="0.15">
      <c r="A212" s="1"/>
      <c r="B212" s="4"/>
      <c r="C212" s="2"/>
      <c r="D212" s="6"/>
      <c r="F212" s="1">
        <v>1310</v>
      </c>
      <c r="G212" s="4">
        <v>45456.341770833336</v>
      </c>
      <c r="H212" s="2">
        <v>88.23</v>
      </c>
      <c r="I212" s="6">
        <v>0.99125364431486884</v>
      </c>
      <c r="K212" s="1">
        <v>1336</v>
      </c>
      <c r="L212" s="4">
        <v>45459.229444444441</v>
      </c>
      <c r="M212" s="2">
        <v>91.38</v>
      </c>
      <c r="N212" s="6">
        <v>0.99492385786802029</v>
      </c>
      <c r="P212" s="1">
        <v>1398</v>
      </c>
      <c r="Q212" s="4">
        <v>45465.297291666669</v>
      </c>
      <c r="R212" s="2">
        <v>88.12</v>
      </c>
      <c r="S212" s="6">
        <v>0.99447513812154698</v>
      </c>
    </row>
    <row r="213" spans="1:19" x14ac:dyDescent="0.15">
      <c r="A213" s="1"/>
      <c r="B213" s="4"/>
      <c r="C213" s="2"/>
      <c r="D213" s="6"/>
      <c r="F213" s="1">
        <v>1312</v>
      </c>
      <c r="G213" s="4">
        <v>45456.34443287037</v>
      </c>
      <c r="H213" s="2">
        <v>91.26</v>
      </c>
      <c r="I213" s="6">
        <v>0.99809160305343514</v>
      </c>
      <c r="K213" s="1">
        <v>1338</v>
      </c>
      <c r="L213" s="4">
        <v>45459.28802083333</v>
      </c>
      <c r="M213" s="2">
        <v>95.6</v>
      </c>
      <c r="N213" s="6">
        <v>0.99375000000000002</v>
      </c>
      <c r="P213" s="1">
        <v>1399</v>
      </c>
      <c r="Q213" s="4">
        <v>45465.307974537034</v>
      </c>
      <c r="R213" s="2">
        <v>92.62</v>
      </c>
      <c r="S213" s="6">
        <v>0.99808429118773945</v>
      </c>
    </row>
    <row r="214" spans="1:19" x14ac:dyDescent="0.15">
      <c r="A214" s="1"/>
      <c r="B214" s="4"/>
      <c r="C214" s="2"/>
      <c r="D214" s="6"/>
      <c r="F214" s="1">
        <v>1315</v>
      </c>
      <c r="G214" s="4">
        <v>45457.329814814817</v>
      </c>
      <c r="H214" s="2">
        <v>96.32</v>
      </c>
      <c r="I214" s="6">
        <v>0.99460916442048519</v>
      </c>
      <c r="K214" s="1">
        <v>1341</v>
      </c>
      <c r="L214" s="4">
        <v>45459.298842592594</v>
      </c>
      <c r="M214" s="2">
        <v>92.13</v>
      </c>
      <c r="N214" s="6">
        <v>0.99781659388646293</v>
      </c>
      <c r="P214" s="1">
        <v>1401</v>
      </c>
      <c r="Q214" s="4">
        <v>45466.269675925927</v>
      </c>
      <c r="R214" s="2">
        <v>94.37</v>
      </c>
      <c r="S214" s="6">
        <v>0.99812734082397003</v>
      </c>
    </row>
    <row r="215" spans="1:19" x14ac:dyDescent="0.15">
      <c r="A215" s="1"/>
      <c r="B215" s="4"/>
      <c r="C215" s="2"/>
      <c r="D215" s="6"/>
      <c r="F215" s="1">
        <v>1317</v>
      </c>
      <c r="G215" s="4">
        <v>45457.333518518521</v>
      </c>
      <c r="H215" s="2">
        <v>92.84</v>
      </c>
      <c r="I215" s="6">
        <v>0.99375000000000002</v>
      </c>
      <c r="K215" s="1">
        <v>1343</v>
      </c>
      <c r="L215" s="4">
        <v>45459.302453703705</v>
      </c>
      <c r="M215" s="2">
        <v>96.91</v>
      </c>
      <c r="N215" s="6">
        <v>0.99229583975346691</v>
      </c>
      <c r="P215" s="1">
        <v>1402</v>
      </c>
      <c r="Q215" s="4">
        <v>45466.278032407405</v>
      </c>
      <c r="R215" s="2">
        <v>95.05</v>
      </c>
      <c r="S215" s="6">
        <v>0.99724896836313615</v>
      </c>
    </row>
    <row r="216" spans="1:19" x14ac:dyDescent="0.15">
      <c r="A216" s="1"/>
      <c r="B216" s="4"/>
      <c r="C216" s="2"/>
      <c r="D216" s="6"/>
      <c r="F216" s="1">
        <v>1318</v>
      </c>
      <c r="G216" s="4">
        <v>45457.335497685184</v>
      </c>
      <c r="H216" s="2">
        <v>89.68</v>
      </c>
      <c r="I216" s="6">
        <v>0.99058380414312619</v>
      </c>
      <c r="K216" s="1">
        <v>1347</v>
      </c>
      <c r="L216" s="4">
        <v>45459.318611111114</v>
      </c>
      <c r="M216" s="2">
        <v>90.07</v>
      </c>
      <c r="N216" s="6">
        <v>0.99785407725321884</v>
      </c>
      <c r="P216" s="1">
        <v>1403</v>
      </c>
      <c r="Q216" s="4">
        <v>45466.280092592591</v>
      </c>
      <c r="R216" s="2">
        <v>94.1</v>
      </c>
      <c r="S216" s="6">
        <v>0.994413407821229</v>
      </c>
    </row>
    <row r="217" spans="1:19" x14ac:dyDescent="0.15">
      <c r="A217" s="1"/>
      <c r="B217" s="4"/>
      <c r="C217" s="2"/>
      <c r="D217" s="6"/>
      <c r="F217" s="1">
        <v>1320</v>
      </c>
      <c r="G217" s="4">
        <v>45457.341157407405</v>
      </c>
      <c r="H217" s="2">
        <v>89.98</v>
      </c>
      <c r="I217" s="6">
        <v>1</v>
      </c>
      <c r="K217" s="1">
        <v>1348</v>
      </c>
      <c r="L217" s="4">
        <v>45460.320775462962</v>
      </c>
      <c r="M217" s="2">
        <v>91.58</v>
      </c>
      <c r="N217" s="6">
        <v>0.98717948717948723</v>
      </c>
      <c r="P217" s="1">
        <v>1404</v>
      </c>
      <c r="Q217" s="4">
        <v>45466.288715277777</v>
      </c>
      <c r="R217" s="2">
        <v>94.57</v>
      </c>
      <c r="S217" s="6">
        <v>0.99815498154981552</v>
      </c>
    </row>
    <row r="218" spans="1:19" x14ac:dyDescent="0.15">
      <c r="A218" s="1"/>
      <c r="B218" s="4"/>
      <c r="C218" s="2"/>
      <c r="D218" s="6"/>
      <c r="F218" s="1">
        <v>1321</v>
      </c>
      <c r="G218" s="4">
        <v>45457.3437037037</v>
      </c>
      <c r="H218" s="2">
        <v>90.89</v>
      </c>
      <c r="I218" s="6">
        <v>0.99242424242424243</v>
      </c>
      <c r="K218" s="1">
        <v>1352</v>
      </c>
      <c r="L218" s="4">
        <v>45460.3281712963</v>
      </c>
      <c r="M218" s="2">
        <v>89.77</v>
      </c>
      <c r="N218" s="6">
        <v>0.99270072992700731</v>
      </c>
      <c r="P218" s="1">
        <v>1411</v>
      </c>
      <c r="Q218" s="4">
        <v>45468.330254629633</v>
      </c>
      <c r="R218" s="2">
        <v>89.58</v>
      </c>
      <c r="S218" s="6">
        <v>0.99358974358974361</v>
      </c>
    </row>
    <row r="219" spans="1:19" x14ac:dyDescent="0.15">
      <c r="A219" s="1"/>
      <c r="B219" s="4"/>
      <c r="C219" s="2"/>
      <c r="D219" s="6"/>
      <c r="F219" s="1">
        <v>1322</v>
      </c>
      <c r="G219" s="4">
        <v>45457.354317129626</v>
      </c>
      <c r="H219" s="2">
        <v>97.63</v>
      </c>
      <c r="I219" s="6">
        <v>1</v>
      </c>
      <c r="K219" s="1">
        <v>1353</v>
      </c>
      <c r="L219" s="4">
        <v>45460.330625000002</v>
      </c>
      <c r="M219" s="2">
        <v>89.55</v>
      </c>
      <c r="N219" s="6">
        <v>0.99774266365688491</v>
      </c>
      <c r="P219" s="1">
        <v>1415</v>
      </c>
      <c r="Q219" s="4">
        <v>45469.327418981484</v>
      </c>
      <c r="R219" s="2">
        <v>97.1</v>
      </c>
      <c r="S219" s="6">
        <v>0.99728997289972898</v>
      </c>
    </row>
    <row r="220" spans="1:19" x14ac:dyDescent="0.15">
      <c r="A220" s="1"/>
      <c r="B220" s="4"/>
      <c r="C220" s="2"/>
      <c r="D220" s="6"/>
      <c r="F220" s="1">
        <v>1323</v>
      </c>
      <c r="G220" s="4">
        <v>45458.218599537038</v>
      </c>
      <c r="H220" s="2">
        <v>90.07</v>
      </c>
      <c r="I220" s="6">
        <v>0.99862068965517237</v>
      </c>
      <c r="K220" s="1">
        <v>1355</v>
      </c>
      <c r="L220" s="4">
        <v>45460.341099537036</v>
      </c>
      <c r="M220" s="2">
        <v>93.55</v>
      </c>
      <c r="N220" s="6">
        <v>0.99472295514511877</v>
      </c>
      <c r="P220" s="1">
        <v>1419</v>
      </c>
      <c r="Q220" s="4">
        <v>45469.339594907404</v>
      </c>
      <c r="R220" s="2">
        <v>94.11</v>
      </c>
      <c r="S220" s="6">
        <v>0.9946236559139785</v>
      </c>
    </row>
    <row r="221" spans="1:19" x14ac:dyDescent="0.15">
      <c r="A221" s="1"/>
      <c r="B221" s="4"/>
      <c r="C221" s="2"/>
      <c r="D221" s="6"/>
      <c r="F221" s="1">
        <v>1324</v>
      </c>
      <c r="G221" s="4">
        <v>45458.222500000003</v>
      </c>
      <c r="H221" s="2">
        <v>94.85</v>
      </c>
      <c r="I221" s="6">
        <v>1</v>
      </c>
      <c r="K221" s="1">
        <v>1357</v>
      </c>
      <c r="L221" s="4">
        <v>45461.296805555554</v>
      </c>
      <c r="M221" s="2">
        <v>88.14</v>
      </c>
      <c r="N221" s="6">
        <v>0.9971910112359551</v>
      </c>
      <c r="P221" s="1">
        <v>1420</v>
      </c>
      <c r="Q221" s="4">
        <v>45469.346458333333</v>
      </c>
      <c r="R221" s="2">
        <v>90.43</v>
      </c>
      <c r="S221" s="6">
        <v>0.99556541019955658</v>
      </c>
    </row>
    <row r="222" spans="1:19" x14ac:dyDescent="0.15">
      <c r="A222" s="1"/>
      <c r="B222" s="4"/>
      <c r="C222" s="2"/>
      <c r="D222" s="6"/>
      <c r="F222" s="1">
        <v>1329</v>
      </c>
      <c r="G222" s="4">
        <v>45458.30028935185</v>
      </c>
      <c r="H222" s="2">
        <v>88.61</v>
      </c>
      <c r="I222" s="6">
        <v>0.99101796407185627</v>
      </c>
      <c r="K222" s="1">
        <v>1358</v>
      </c>
      <c r="L222" s="4">
        <v>45461.306817129633</v>
      </c>
      <c r="M222" s="2">
        <v>92.38</v>
      </c>
      <c r="N222" s="6">
        <v>0.9946236559139785</v>
      </c>
      <c r="P222" s="1">
        <v>1421</v>
      </c>
      <c r="Q222" s="4">
        <v>45470.314444444448</v>
      </c>
      <c r="R222" s="2">
        <v>93.9</v>
      </c>
      <c r="S222" s="6">
        <v>0.99581589958159</v>
      </c>
    </row>
    <row r="223" spans="1:19" x14ac:dyDescent="0.15">
      <c r="A223" s="1"/>
      <c r="B223" s="4"/>
      <c r="C223" s="2"/>
      <c r="D223" s="6"/>
      <c r="F223" s="1">
        <v>1330</v>
      </c>
      <c r="G223" s="4">
        <v>45458.301527777781</v>
      </c>
      <c r="H223" s="2">
        <v>89.27</v>
      </c>
      <c r="I223" s="6">
        <v>0.9971910112359551</v>
      </c>
      <c r="K223" s="1">
        <v>1360</v>
      </c>
      <c r="L223" s="4">
        <v>45461.315474537034</v>
      </c>
      <c r="M223" s="2">
        <v>90.38</v>
      </c>
      <c r="N223" s="6">
        <v>0.98917748917748916</v>
      </c>
      <c r="P223" s="1">
        <v>1423</v>
      </c>
      <c r="Q223" s="4">
        <v>45470.337233796294</v>
      </c>
      <c r="R223" s="2">
        <v>90.55</v>
      </c>
      <c r="S223" s="6">
        <v>0.99534883720930234</v>
      </c>
    </row>
    <row r="224" spans="1:19" x14ac:dyDescent="0.15">
      <c r="A224" s="1"/>
      <c r="B224" s="4"/>
      <c r="C224" s="2"/>
      <c r="D224" s="6"/>
      <c r="F224" s="1">
        <v>1331</v>
      </c>
      <c r="G224" s="4">
        <v>45458.302881944444</v>
      </c>
      <c r="H224" s="2">
        <v>95.19</v>
      </c>
      <c r="I224" s="6">
        <v>0.99168399168399168</v>
      </c>
      <c r="K224" s="1">
        <v>1361</v>
      </c>
      <c r="L224" s="4">
        <v>45461.31894675926</v>
      </c>
      <c r="M224" s="2">
        <v>91.14</v>
      </c>
      <c r="N224" s="6">
        <v>0.98408488063660482</v>
      </c>
      <c r="P224" s="1">
        <v>1427</v>
      </c>
      <c r="Q224" s="4">
        <v>45471.320509259262</v>
      </c>
      <c r="R224" s="2">
        <v>88.47</v>
      </c>
      <c r="S224" s="6">
        <v>0.99447513812154698</v>
      </c>
    </row>
    <row r="225" spans="1:19" x14ac:dyDescent="0.15">
      <c r="A225" s="1"/>
      <c r="B225" s="4"/>
      <c r="C225" s="2"/>
      <c r="D225" s="6"/>
      <c r="F225" s="1">
        <v>1332</v>
      </c>
      <c r="G225" s="4">
        <v>45458.306435185186</v>
      </c>
      <c r="H225" s="2">
        <v>92.41</v>
      </c>
      <c r="I225" s="6">
        <v>0.99346405228758172</v>
      </c>
      <c r="K225" s="1">
        <v>1363</v>
      </c>
      <c r="L225" s="4">
        <v>45462.294999999998</v>
      </c>
      <c r="M225" s="2">
        <v>89.14</v>
      </c>
      <c r="N225" s="6">
        <v>0.98717948717948723</v>
      </c>
      <c r="P225" s="1">
        <v>1428</v>
      </c>
      <c r="Q225" s="4">
        <v>45471.322245370371</v>
      </c>
      <c r="R225" s="2">
        <v>89.35</v>
      </c>
      <c r="S225" s="6">
        <v>0.99175824175824179</v>
      </c>
    </row>
    <row r="226" spans="1:19" x14ac:dyDescent="0.15">
      <c r="A226" s="1"/>
      <c r="B226" s="4"/>
      <c r="C226" s="2"/>
      <c r="D226" s="6"/>
      <c r="F226" s="1">
        <v>1333</v>
      </c>
      <c r="G226" s="4">
        <v>45458.308958333335</v>
      </c>
      <c r="H226" s="2">
        <v>95.49</v>
      </c>
      <c r="I226" s="6">
        <v>1</v>
      </c>
      <c r="K226" s="1">
        <v>1364</v>
      </c>
      <c r="L226" s="4">
        <v>45462.297083333331</v>
      </c>
      <c r="M226" s="2">
        <v>89.9</v>
      </c>
      <c r="N226" s="6">
        <v>0.99619771863117867</v>
      </c>
      <c r="P226" s="1">
        <v>1429</v>
      </c>
      <c r="Q226" s="4">
        <v>45471.324386574073</v>
      </c>
      <c r="R226" s="2">
        <v>89.72</v>
      </c>
      <c r="S226" s="6">
        <v>0.9956521739130435</v>
      </c>
    </row>
    <row r="227" spans="1:19" x14ac:dyDescent="0.15">
      <c r="A227" s="1"/>
      <c r="B227" s="4"/>
      <c r="C227" s="2"/>
      <c r="D227" s="6"/>
      <c r="F227" s="1">
        <v>1335</v>
      </c>
      <c r="G227" s="4">
        <v>45459.221458333333</v>
      </c>
      <c r="H227" s="2">
        <v>93.12</v>
      </c>
      <c r="I227" s="6">
        <v>0.99472295514511877</v>
      </c>
      <c r="K227" s="1">
        <v>1365</v>
      </c>
      <c r="L227" s="4">
        <v>45462.299814814818</v>
      </c>
      <c r="M227" s="2">
        <v>89.5</v>
      </c>
      <c r="N227" s="6">
        <v>0.99450549450549453</v>
      </c>
      <c r="P227" s="1">
        <v>1432</v>
      </c>
      <c r="Q227" s="4">
        <v>45471.354699074072</v>
      </c>
      <c r="R227" s="2">
        <v>94.76</v>
      </c>
      <c r="S227" s="6">
        <v>0.99375000000000002</v>
      </c>
    </row>
    <row r="228" spans="1:19" x14ac:dyDescent="0.15">
      <c r="A228" s="1"/>
      <c r="B228" s="4"/>
      <c r="C228" s="2"/>
      <c r="D228" s="6"/>
      <c r="F228" s="1">
        <v>1336</v>
      </c>
      <c r="G228" s="4">
        <v>45459.229444444441</v>
      </c>
      <c r="H228" s="2">
        <v>91.38</v>
      </c>
      <c r="I228" s="6">
        <v>0.99492385786802029</v>
      </c>
      <c r="K228" s="1">
        <v>1368</v>
      </c>
      <c r="L228" s="4">
        <v>45462.314282407409</v>
      </c>
      <c r="M228" s="2">
        <v>89.01</v>
      </c>
      <c r="N228" s="6">
        <v>0.98830409356725146</v>
      </c>
      <c r="P228" s="1">
        <v>1434</v>
      </c>
      <c r="Q228" s="4">
        <v>45472.258252314816</v>
      </c>
      <c r="R228" s="2">
        <v>93.67</v>
      </c>
      <c r="S228" s="6">
        <v>0.99812734082397003</v>
      </c>
    </row>
    <row r="229" spans="1:19" x14ac:dyDescent="0.15">
      <c r="A229" s="1"/>
      <c r="B229" s="4"/>
      <c r="C229" s="2"/>
      <c r="D229" s="6"/>
      <c r="F229" s="1">
        <v>1338</v>
      </c>
      <c r="G229" s="4">
        <v>45459.28802083333</v>
      </c>
      <c r="H229" s="2">
        <v>95.6</v>
      </c>
      <c r="I229" s="6">
        <v>0.99375000000000002</v>
      </c>
      <c r="K229" s="1">
        <v>1369</v>
      </c>
      <c r="L229" s="4">
        <v>45462.315127314818</v>
      </c>
      <c r="M229" s="2">
        <v>91.25</v>
      </c>
      <c r="N229" s="6">
        <v>0.97881355932203395</v>
      </c>
      <c r="P229" s="1">
        <v>1435</v>
      </c>
      <c r="Q229" s="4">
        <v>45472.310717592591</v>
      </c>
      <c r="R229" s="2">
        <v>92.41</v>
      </c>
      <c r="S229" s="6">
        <v>0.99447513812154698</v>
      </c>
    </row>
    <row r="230" spans="1:19" x14ac:dyDescent="0.15">
      <c r="A230" s="1"/>
      <c r="B230" s="4"/>
      <c r="C230" s="2"/>
      <c r="D230" s="6"/>
      <c r="F230" s="1">
        <v>1341</v>
      </c>
      <c r="G230" s="4">
        <v>45459.298842592594</v>
      </c>
      <c r="H230" s="2">
        <v>92.13</v>
      </c>
      <c r="I230" s="6">
        <v>0.99781659388646293</v>
      </c>
      <c r="K230" s="1">
        <v>1370</v>
      </c>
      <c r="L230" s="4">
        <v>45462.316307870373</v>
      </c>
      <c r="M230" s="2">
        <v>97.33</v>
      </c>
      <c r="N230" s="6">
        <v>0.98955613577023493</v>
      </c>
      <c r="P230" s="1">
        <v>1436</v>
      </c>
      <c r="Q230" s="4">
        <v>45472.314849537041</v>
      </c>
      <c r="R230" s="2">
        <v>98.37</v>
      </c>
      <c r="S230" s="6">
        <v>0.99728997289972898</v>
      </c>
    </row>
    <row r="231" spans="1:19" x14ac:dyDescent="0.15">
      <c r="A231" s="1"/>
      <c r="B231" s="4"/>
      <c r="C231" s="2"/>
      <c r="D231" s="6"/>
      <c r="F231" s="1">
        <v>1342</v>
      </c>
      <c r="G231" s="4">
        <v>45459.300636574073</v>
      </c>
      <c r="H231" s="2">
        <v>90.39</v>
      </c>
      <c r="I231" s="6">
        <v>1</v>
      </c>
      <c r="K231" s="1">
        <v>1371</v>
      </c>
      <c r="L231" s="4">
        <v>45462.325335648151</v>
      </c>
      <c r="M231" s="2">
        <v>92.02</v>
      </c>
      <c r="N231" s="6">
        <v>0.98480243161094227</v>
      </c>
      <c r="P231" s="1">
        <v>1437</v>
      </c>
      <c r="Q231" s="4">
        <v>45472.321226851855</v>
      </c>
      <c r="R231" s="2">
        <v>92.18</v>
      </c>
      <c r="S231" s="6">
        <v>0.99168975069252074</v>
      </c>
    </row>
    <row r="232" spans="1:19" x14ac:dyDescent="0.15">
      <c r="A232" s="1"/>
      <c r="B232" s="4"/>
      <c r="C232" s="2"/>
      <c r="D232" s="6"/>
      <c r="F232" s="1">
        <v>1343</v>
      </c>
      <c r="G232" s="4">
        <v>45459.302453703705</v>
      </c>
      <c r="H232" s="2">
        <v>96.91</v>
      </c>
      <c r="I232" s="6">
        <v>0.99229583975346691</v>
      </c>
      <c r="K232" s="1">
        <v>1372</v>
      </c>
      <c r="L232" s="4">
        <v>45463.236504629633</v>
      </c>
      <c r="M232" s="2">
        <v>93.7</v>
      </c>
      <c r="N232" s="6">
        <v>0.9841688654353562</v>
      </c>
      <c r="P232" s="1">
        <v>1438</v>
      </c>
      <c r="Q232" s="4">
        <v>45472.324699074074</v>
      </c>
      <c r="R232" s="2">
        <v>95.95</v>
      </c>
      <c r="S232" s="6">
        <v>0.99447513812154698</v>
      </c>
    </row>
    <row r="233" spans="1:19" x14ac:dyDescent="0.15">
      <c r="A233" s="1"/>
      <c r="B233" s="4"/>
      <c r="C233" s="2"/>
      <c r="D233" s="6"/>
      <c r="F233" s="1">
        <v>1345</v>
      </c>
      <c r="G233" s="4">
        <v>45459.308634259258</v>
      </c>
      <c r="H233" s="2">
        <v>90.55</v>
      </c>
      <c r="I233" s="6">
        <v>1</v>
      </c>
      <c r="K233" s="1">
        <v>1373</v>
      </c>
      <c r="L233" s="4">
        <v>45463.238194444442</v>
      </c>
      <c r="M233" s="2">
        <v>91.84</v>
      </c>
      <c r="N233" s="6">
        <v>0.99442379182156138</v>
      </c>
      <c r="P233" s="1">
        <v>1439</v>
      </c>
      <c r="Q233" s="4">
        <v>45472.33153935185</v>
      </c>
      <c r="R233" s="2">
        <v>92.05</v>
      </c>
      <c r="S233" s="6">
        <v>0.99381761978361671</v>
      </c>
    </row>
    <row r="234" spans="1:19" x14ac:dyDescent="0.15">
      <c r="A234" s="1"/>
      <c r="B234" s="4"/>
      <c r="C234" s="2"/>
      <c r="D234" s="6"/>
      <c r="F234" s="1">
        <v>1347</v>
      </c>
      <c r="G234" s="4">
        <v>45459.318611111114</v>
      </c>
      <c r="H234" s="2">
        <v>90.07</v>
      </c>
      <c r="I234" s="6">
        <v>0.99785407725321884</v>
      </c>
      <c r="K234" s="1">
        <v>1374</v>
      </c>
      <c r="L234" s="4">
        <v>45463.240023148152</v>
      </c>
      <c r="M234" s="2">
        <v>91.41</v>
      </c>
      <c r="N234" s="6">
        <v>0.9885057471264368</v>
      </c>
      <c r="P234" s="1">
        <v>1440</v>
      </c>
      <c r="Q234" s="4">
        <v>45472.332777777781</v>
      </c>
      <c r="R234" s="2">
        <v>88.69</v>
      </c>
      <c r="S234" s="6">
        <v>0.99284009546539376</v>
      </c>
    </row>
    <row r="235" spans="1:19" x14ac:dyDescent="0.15">
      <c r="A235" s="1"/>
      <c r="B235" s="4"/>
      <c r="C235" s="2"/>
      <c r="D235" s="6"/>
      <c r="F235" s="1">
        <v>1351</v>
      </c>
      <c r="G235" s="4">
        <v>45460.32644675926</v>
      </c>
      <c r="H235" s="2">
        <v>93.97</v>
      </c>
      <c r="I235" s="6">
        <v>1</v>
      </c>
      <c r="K235" s="1">
        <v>1376</v>
      </c>
      <c r="L235" s="4">
        <v>45463.281701388885</v>
      </c>
      <c r="M235" s="2">
        <v>89.22</v>
      </c>
      <c r="N235" s="6">
        <v>0.99808429118773945</v>
      </c>
      <c r="P235" s="1">
        <v>1445</v>
      </c>
      <c r="Q235" s="4">
        <v>45473.295231481483</v>
      </c>
      <c r="R235" s="2">
        <v>93.83</v>
      </c>
      <c r="S235" s="6">
        <v>0.99603174603174605</v>
      </c>
    </row>
    <row r="236" spans="1:19" x14ac:dyDescent="0.15">
      <c r="A236" s="1"/>
      <c r="B236" s="4"/>
      <c r="C236" s="2"/>
      <c r="D236" s="6"/>
      <c r="F236" s="1">
        <v>1352</v>
      </c>
      <c r="G236" s="4">
        <v>45460.3281712963</v>
      </c>
      <c r="H236" s="2">
        <v>89.77</v>
      </c>
      <c r="I236" s="6">
        <v>0.99270072992700731</v>
      </c>
      <c r="K236" s="1">
        <v>1377</v>
      </c>
      <c r="L236" s="4">
        <v>45463.283495370371</v>
      </c>
      <c r="M236" s="2">
        <v>95.44</v>
      </c>
      <c r="N236" s="6">
        <v>0.99195710455764075</v>
      </c>
      <c r="P236" s="1">
        <v>1446</v>
      </c>
      <c r="Q236" s="4">
        <v>45473.299722222226</v>
      </c>
      <c r="R236" s="2">
        <v>94.13</v>
      </c>
      <c r="S236" s="6">
        <v>0.99516129032258061</v>
      </c>
    </row>
    <row r="237" spans="1:19" x14ac:dyDescent="0.15">
      <c r="A237" s="1"/>
      <c r="B237" s="4"/>
      <c r="C237" s="2"/>
      <c r="D237" s="6"/>
      <c r="F237" s="1">
        <v>1353</v>
      </c>
      <c r="G237" s="4">
        <v>45460.330625000002</v>
      </c>
      <c r="H237" s="2">
        <v>89.55</v>
      </c>
      <c r="I237" s="6">
        <v>0.99774266365688491</v>
      </c>
      <c r="K237" s="1">
        <v>1379</v>
      </c>
      <c r="L237" s="4">
        <v>45463.288136574076</v>
      </c>
      <c r="M237" s="2">
        <v>95.09</v>
      </c>
      <c r="N237" s="6">
        <v>0.99729729729729732</v>
      </c>
      <c r="P237" s="1">
        <v>1447</v>
      </c>
      <c r="Q237" s="4">
        <v>45473.301782407405</v>
      </c>
      <c r="R237" s="2">
        <v>99.27</v>
      </c>
      <c r="S237" s="6">
        <v>0.99729729729729732</v>
      </c>
    </row>
    <row r="238" spans="1:19" x14ac:dyDescent="0.15">
      <c r="A238" s="1"/>
      <c r="B238" s="4"/>
      <c r="C238" s="2"/>
      <c r="D238" s="6"/>
      <c r="F238" s="1">
        <v>1355</v>
      </c>
      <c r="G238" s="4">
        <v>45460.341099537036</v>
      </c>
      <c r="H238" s="2">
        <v>93.55</v>
      </c>
      <c r="I238" s="6">
        <v>0.99472295514511877</v>
      </c>
      <c r="K238" s="1">
        <v>1380</v>
      </c>
      <c r="L238" s="4">
        <v>45463.291435185187</v>
      </c>
      <c r="M238" s="2">
        <v>95.78</v>
      </c>
      <c r="N238" s="6">
        <v>0.99460916442048519</v>
      </c>
      <c r="P238" s="1">
        <v>1448</v>
      </c>
      <c r="Q238" s="4">
        <v>45474.314016203702</v>
      </c>
      <c r="R238" s="2">
        <v>89.78</v>
      </c>
      <c r="S238" s="6">
        <v>0.99778761061946908</v>
      </c>
    </row>
    <row r="239" spans="1:19" x14ac:dyDescent="0.15">
      <c r="A239" s="1"/>
      <c r="B239" s="4"/>
      <c r="C239" s="2"/>
      <c r="D239" s="6"/>
      <c r="F239" s="1">
        <v>1357</v>
      </c>
      <c r="G239" s="4">
        <v>45461.296805555554</v>
      </c>
      <c r="H239" s="2">
        <v>88.14</v>
      </c>
      <c r="I239" s="6">
        <v>0.9971910112359551</v>
      </c>
      <c r="K239" s="1">
        <v>1381</v>
      </c>
      <c r="L239" s="4">
        <v>45463.298414351855</v>
      </c>
      <c r="M239" s="2">
        <v>88.43</v>
      </c>
      <c r="N239" s="6">
        <v>0.99744897959183676</v>
      </c>
      <c r="P239" s="1">
        <v>1449</v>
      </c>
      <c r="Q239" s="4">
        <v>45474.323819444442</v>
      </c>
      <c r="R239" s="2">
        <v>96.11</v>
      </c>
      <c r="S239" s="6">
        <v>0.99460916442048519</v>
      </c>
    </row>
    <row r="240" spans="1:19" x14ac:dyDescent="0.15">
      <c r="A240" s="1"/>
      <c r="B240" s="4"/>
      <c r="C240" s="2"/>
      <c r="D240" s="6"/>
      <c r="F240" s="1">
        <v>1358</v>
      </c>
      <c r="G240" s="4">
        <v>45461.306817129633</v>
      </c>
      <c r="H240" s="2">
        <v>92.38</v>
      </c>
      <c r="I240" s="6">
        <v>0.9946236559139785</v>
      </c>
      <c r="K240" s="1">
        <v>1382</v>
      </c>
      <c r="L240" s="4">
        <v>45463.301342592589</v>
      </c>
      <c r="M240" s="2">
        <v>94.69</v>
      </c>
      <c r="N240" s="6">
        <v>0.99472295514511877</v>
      </c>
      <c r="P240" s="1">
        <v>1450</v>
      </c>
      <c r="Q240" s="4">
        <v>45474.325868055559</v>
      </c>
      <c r="R240" s="2">
        <v>93.1</v>
      </c>
      <c r="S240" s="6">
        <v>0.99270072992700731</v>
      </c>
    </row>
    <row r="241" spans="1:19" x14ac:dyDescent="0.15">
      <c r="A241" s="1"/>
      <c r="B241" s="4"/>
      <c r="C241" s="2"/>
      <c r="D241" s="6"/>
      <c r="F241" s="1">
        <v>1362</v>
      </c>
      <c r="G241" s="4">
        <v>45461.320428240739</v>
      </c>
      <c r="H241" s="2">
        <v>93.25</v>
      </c>
      <c r="I241" s="6">
        <v>1</v>
      </c>
      <c r="K241" s="1">
        <v>1383</v>
      </c>
      <c r="L241" s="4">
        <v>45464.314155092594</v>
      </c>
      <c r="M241" s="2">
        <v>88.14</v>
      </c>
      <c r="N241" s="6">
        <v>0.99449541284403664</v>
      </c>
      <c r="P241" s="1">
        <v>1451</v>
      </c>
      <c r="Q241" s="4">
        <v>45474.333518518521</v>
      </c>
      <c r="R241" s="2">
        <v>95.75</v>
      </c>
      <c r="S241" s="6">
        <v>0.99202127659574468</v>
      </c>
    </row>
    <row r="242" spans="1:19" x14ac:dyDescent="0.15">
      <c r="A242" s="1"/>
      <c r="B242" s="4"/>
      <c r="C242" s="2"/>
      <c r="D242" s="6"/>
      <c r="F242" s="1">
        <v>1364</v>
      </c>
      <c r="G242" s="4">
        <v>45462.297083333331</v>
      </c>
      <c r="H242" s="2">
        <v>89.9</v>
      </c>
      <c r="I242" s="6">
        <v>0.99619771863117867</v>
      </c>
      <c r="K242" s="1">
        <v>1389</v>
      </c>
      <c r="L242" s="4">
        <v>45464.337546296294</v>
      </c>
      <c r="M242" s="2">
        <v>99.15</v>
      </c>
      <c r="N242" s="6">
        <v>0.99789915966386555</v>
      </c>
      <c r="P242" s="1">
        <v>1454</v>
      </c>
      <c r="Q242" s="4">
        <v>45475.312002314815</v>
      </c>
      <c r="R242" s="2">
        <v>94.59</v>
      </c>
      <c r="S242" s="6">
        <v>0.9946236559139785</v>
      </c>
    </row>
    <row r="243" spans="1:19" x14ac:dyDescent="0.15">
      <c r="A243" s="1"/>
      <c r="B243" s="4"/>
      <c r="C243" s="2"/>
      <c r="D243" s="6"/>
      <c r="F243" s="1">
        <v>1365</v>
      </c>
      <c r="G243" s="4">
        <v>45462.299814814818</v>
      </c>
      <c r="H243" s="2">
        <v>89.5</v>
      </c>
      <c r="I243" s="6">
        <v>0.99450549450549453</v>
      </c>
      <c r="K243" s="1">
        <v>1391</v>
      </c>
      <c r="L243" s="4">
        <v>45465.212719907409</v>
      </c>
      <c r="M243" s="2">
        <v>99.31</v>
      </c>
      <c r="N243" s="6">
        <v>0.99729729729729732</v>
      </c>
      <c r="P243" s="1">
        <v>1455</v>
      </c>
      <c r="Q243" s="4">
        <v>45475.315578703703</v>
      </c>
      <c r="R243" s="2">
        <v>88.05</v>
      </c>
      <c r="S243" s="6">
        <v>0.99556541019955658</v>
      </c>
    </row>
    <row r="244" spans="1:19" x14ac:dyDescent="0.15">
      <c r="A244" s="1"/>
      <c r="B244" s="4"/>
      <c r="C244" s="2"/>
      <c r="D244" s="6"/>
      <c r="F244" s="1">
        <v>1366</v>
      </c>
      <c r="G244" s="4">
        <v>45462.303749999999</v>
      </c>
      <c r="H244" s="2">
        <v>93.89</v>
      </c>
      <c r="I244" s="6">
        <v>1</v>
      </c>
      <c r="K244" s="1">
        <v>1392</v>
      </c>
      <c r="L244" s="4">
        <v>45465.272812499999</v>
      </c>
      <c r="M244" s="2">
        <v>94.86</v>
      </c>
      <c r="N244" s="6">
        <v>0.99729729729729732</v>
      </c>
      <c r="P244" s="1">
        <v>1459</v>
      </c>
      <c r="Q244" s="4">
        <v>45475.33934027778</v>
      </c>
      <c r="R244" s="2">
        <v>98.42</v>
      </c>
      <c r="S244" s="6">
        <v>0.99728997289972898</v>
      </c>
    </row>
    <row r="245" spans="1:19" x14ac:dyDescent="0.15">
      <c r="A245" s="1"/>
      <c r="B245" s="4"/>
      <c r="C245" s="2"/>
      <c r="D245" s="6"/>
      <c r="F245" s="1">
        <v>1373</v>
      </c>
      <c r="G245" s="4">
        <v>45463.238194444442</v>
      </c>
      <c r="H245" s="2">
        <v>91.84</v>
      </c>
      <c r="I245" s="6">
        <v>0.99442379182156138</v>
      </c>
      <c r="K245" s="1">
        <v>1394</v>
      </c>
      <c r="L245" s="4">
        <v>45465.278333333335</v>
      </c>
      <c r="M245" s="2">
        <v>95.57</v>
      </c>
      <c r="N245" s="6">
        <v>0.99792099792099798</v>
      </c>
      <c r="P245" s="1">
        <v>1460</v>
      </c>
      <c r="Q245" s="4">
        <v>45475.345416666663</v>
      </c>
      <c r="R245" s="2">
        <v>89.65</v>
      </c>
      <c r="S245" s="6">
        <v>0.99677419354838714</v>
      </c>
    </row>
    <row r="246" spans="1:19" x14ac:dyDescent="0.15">
      <c r="A246" s="1"/>
      <c r="B246" s="4"/>
      <c r="C246" s="2"/>
      <c r="D246" s="6"/>
      <c r="F246" s="1">
        <v>1376</v>
      </c>
      <c r="G246" s="4">
        <v>45463.281701388885</v>
      </c>
      <c r="H246" s="2">
        <v>89.22</v>
      </c>
      <c r="I246" s="6">
        <v>0.99808429118773945</v>
      </c>
      <c r="K246" s="1">
        <v>1395</v>
      </c>
      <c r="L246" s="4">
        <v>45465.282488425924</v>
      </c>
      <c r="M246" s="2">
        <v>90.52</v>
      </c>
      <c r="N246" s="6">
        <v>0.9910714285714286</v>
      </c>
      <c r="P246" s="1">
        <v>1461</v>
      </c>
      <c r="Q246" s="4">
        <v>45475.348981481482</v>
      </c>
      <c r="R246" s="2">
        <v>99.88</v>
      </c>
      <c r="S246" s="6">
        <v>0.99170124481327804</v>
      </c>
    </row>
    <row r="247" spans="1:19" x14ac:dyDescent="0.15">
      <c r="A247" s="1"/>
      <c r="B247" s="4"/>
      <c r="C247" s="2"/>
      <c r="D247" s="6"/>
      <c r="F247" s="1">
        <v>1377</v>
      </c>
      <c r="G247" s="4">
        <v>45463.283495370371</v>
      </c>
      <c r="H247" s="2">
        <v>95.44</v>
      </c>
      <c r="I247" s="6">
        <v>0.99195710455764075</v>
      </c>
      <c r="K247" s="1">
        <v>1397</v>
      </c>
      <c r="L247" s="4">
        <v>45465.292696759258</v>
      </c>
      <c r="M247" s="2">
        <v>93.67</v>
      </c>
      <c r="N247" s="6">
        <v>0.99581589958159</v>
      </c>
      <c r="P247" s="1">
        <v>1466</v>
      </c>
      <c r="Q247" s="4">
        <v>45477.321805555555</v>
      </c>
      <c r="R247" s="2">
        <v>91.72</v>
      </c>
      <c r="S247" s="6">
        <v>0.99375000000000002</v>
      </c>
    </row>
    <row r="248" spans="1:19" x14ac:dyDescent="0.15">
      <c r="A248" s="1"/>
      <c r="B248" s="4"/>
      <c r="C248" s="2"/>
      <c r="D248" s="6"/>
      <c r="F248" s="1">
        <v>1378</v>
      </c>
      <c r="G248" s="4">
        <v>45463.284988425927</v>
      </c>
      <c r="H248" s="2">
        <v>94.86</v>
      </c>
      <c r="I248" s="6">
        <v>1</v>
      </c>
      <c r="K248" s="1">
        <v>1398</v>
      </c>
      <c r="L248" s="4">
        <v>45465.297291666669</v>
      </c>
      <c r="M248" s="2">
        <v>88.12</v>
      </c>
      <c r="N248" s="6">
        <v>0.99447513812154698</v>
      </c>
      <c r="P248" s="1">
        <v>1467</v>
      </c>
      <c r="Q248" s="4">
        <v>45477.326516203706</v>
      </c>
      <c r="R248" s="2">
        <v>91.64</v>
      </c>
      <c r="S248" s="6">
        <v>0.99695121951219512</v>
      </c>
    </row>
    <row r="249" spans="1:19" x14ac:dyDescent="0.15">
      <c r="A249" s="1"/>
      <c r="B249" s="4"/>
      <c r="C249" s="2"/>
      <c r="D249" s="6"/>
      <c r="F249" s="1">
        <v>1379</v>
      </c>
      <c r="G249" s="4">
        <v>45463.288136574076</v>
      </c>
      <c r="H249" s="2">
        <v>95.09</v>
      </c>
      <c r="I249" s="6">
        <v>0.99729729729729732</v>
      </c>
      <c r="K249" s="1">
        <v>1399</v>
      </c>
      <c r="L249" s="4">
        <v>45465.307974537034</v>
      </c>
      <c r="M249" s="2">
        <v>92.62</v>
      </c>
      <c r="N249" s="6">
        <v>0.99808429118773945</v>
      </c>
      <c r="P249" s="1">
        <v>1468</v>
      </c>
      <c r="Q249" s="4">
        <v>45477.352175925924</v>
      </c>
      <c r="R249" s="2">
        <v>94.96</v>
      </c>
      <c r="S249" s="6">
        <v>0.99377593360995853</v>
      </c>
    </row>
    <row r="250" spans="1:19" x14ac:dyDescent="0.15">
      <c r="A250" s="1"/>
      <c r="B250" s="4"/>
      <c r="C250" s="2"/>
      <c r="D250" s="6"/>
      <c r="F250" s="1">
        <v>1380</v>
      </c>
      <c r="G250" s="4">
        <v>45463.291435185187</v>
      </c>
      <c r="H250" s="2">
        <v>95.78</v>
      </c>
      <c r="I250" s="6">
        <v>0.99460916442048519</v>
      </c>
      <c r="K250" s="1">
        <v>1401</v>
      </c>
      <c r="L250" s="4">
        <v>45466.269675925927</v>
      </c>
      <c r="M250" s="2">
        <v>94.37</v>
      </c>
      <c r="N250" s="6">
        <v>0.99812734082397003</v>
      </c>
      <c r="P250" s="1">
        <v>1470</v>
      </c>
      <c r="Q250" s="4">
        <v>45478.324328703704</v>
      </c>
      <c r="R250" s="2">
        <v>90.11</v>
      </c>
      <c r="S250" s="6">
        <v>0.99778761061946908</v>
      </c>
    </row>
    <row r="251" spans="1:19" x14ac:dyDescent="0.15">
      <c r="A251" s="1"/>
      <c r="B251" s="4"/>
      <c r="C251" s="2"/>
      <c r="D251" s="6"/>
      <c r="F251" s="1">
        <v>1381</v>
      </c>
      <c r="G251" s="4">
        <v>45463.298414351855</v>
      </c>
      <c r="H251" s="2">
        <v>88.43</v>
      </c>
      <c r="I251" s="6">
        <v>0.99744897959183676</v>
      </c>
      <c r="K251" s="1">
        <v>1402</v>
      </c>
      <c r="L251" s="4">
        <v>45466.278032407405</v>
      </c>
      <c r="M251" s="2">
        <v>95.05</v>
      </c>
      <c r="N251" s="6">
        <v>0.99724896836313615</v>
      </c>
      <c r="P251" s="1">
        <v>1472</v>
      </c>
      <c r="Q251" s="4">
        <v>45478.330046296294</v>
      </c>
      <c r="R251" s="2">
        <v>90.71</v>
      </c>
      <c r="S251" s="6">
        <v>0.9916666666666667</v>
      </c>
    </row>
    <row r="252" spans="1:19" x14ac:dyDescent="0.15">
      <c r="A252" s="1"/>
      <c r="B252" s="4"/>
      <c r="C252" s="2"/>
      <c r="D252" s="6"/>
      <c r="F252" s="1">
        <v>1382</v>
      </c>
      <c r="G252" s="4">
        <v>45463.301342592589</v>
      </c>
      <c r="H252" s="2">
        <v>94.69</v>
      </c>
      <c r="I252" s="6">
        <v>0.99472295514511877</v>
      </c>
      <c r="K252" s="1">
        <v>1403</v>
      </c>
      <c r="L252" s="4">
        <v>45466.280092592591</v>
      </c>
      <c r="M252" s="2">
        <v>94.1</v>
      </c>
      <c r="N252" s="6">
        <v>0.994413407821229</v>
      </c>
      <c r="P252" s="1">
        <v>1476</v>
      </c>
      <c r="Q252" s="4">
        <v>45479.263773148145</v>
      </c>
      <c r="R252" s="2">
        <v>88.97</v>
      </c>
      <c r="S252" s="6">
        <v>0.99122807017543857</v>
      </c>
    </row>
    <row r="253" spans="1:19" x14ac:dyDescent="0.15">
      <c r="A253" s="1"/>
      <c r="B253" s="4"/>
      <c r="C253" s="2"/>
      <c r="D253" s="6"/>
      <c r="F253" s="1">
        <v>1383</v>
      </c>
      <c r="G253" s="4">
        <v>45464.314155092594</v>
      </c>
      <c r="H253" s="2">
        <v>88.14</v>
      </c>
      <c r="I253" s="6">
        <v>0.99449541284403664</v>
      </c>
      <c r="K253" s="1">
        <v>1404</v>
      </c>
      <c r="L253" s="4">
        <v>45466.288715277777</v>
      </c>
      <c r="M253" s="2">
        <v>94.57</v>
      </c>
      <c r="N253" s="6">
        <v>0.99815498154981552</v>
      </c>
      <c r="P253" s="1">
        <v>1480</v>
      </c>
      <c r="Q253" s="4">
        <v>45479.280092592591</v>
      </c>
      <c r="R253" s="2">
        <v>95.18</v>
      </c>
      <c r="S253" s="6">
        <v>0.99561403508771928</v>
      </c>
    </row>
    <row r="254" spans="1:19" x14ac:dyDescent="0.15">
      <c r="A254" s="1"/>
      <c r="B254" s="4"/>
      <c r="C254" s="2"/>
      <c r="D254" s="6"/>
      <c r="F254" s="1">
        <v>1384</v>
      </c>
      <c r="G254" s="4">
        <v>45464.316342592596</v>
      </c>
      <c r="H254" s="2">
        <v>88.4</v>
      </c>
      <c r="I254" s="6">
        <v>1</v>
      </c>
      <c r="K254" s="1">
        <v>1405</v>
      </c>
      <c r="L254" s="4">
        <v>45466.292685185188</v>
      </c>
      <c r="M254" s="2">
        <v>97.65</v>
      </c>
      <c r="N254" s="6">
        <v>0.98760330578512401</v>
      </c>
      <c r="P254" s="1">
        <v>1483</v>
      </c>
      <c r="Q254" s="4">
        <v>45480.20590277778</v>
      </c>
      <c r="R254" s="2">
        <v>94.64</v>
      </c>
      <c r="S254" s="6">
        <v>0.99695121951219512</v>
      </c>
    </row>
    <row r="255" spans="1:19" x14ac:dyDescent="0.15">
      <c r="A255" s="1"/>
      <c r="B255" s="4"/>
      <c r="C255" s="2"/>
      <c r="D255" s="6"/>
      <c r="F255" s="1">
        <v>1385</v>
      </c>
      <c r="G255" s="4">
        <v>45464.321631944447</v>
      </c>
      <c r="H255" s="2">
        <v>94.69</v>
      </c>
      <c r="I255" s="6">
        <v>1</v>
      </c>
      <c r="K255" s="1">
        <v>1411</v>
      </c>
      <c r="L255" s="4">
        <v>45468.330254629633</v>
      </c>
      <c r="M255" s="2">
        <v>89.58</v>
      </c>
      <c r="N255" s="6">
        <v>0.99358974358974361</v>
      </c>
      <c r="P255" s="1">
        <v>1484</v>
      </c>
      <c r="Q255" s="4">
        <v>45480.20815972222</v>
      </c>
      <c r="R255" s="2">
        <v>89.77</v>
      </c>
      <c r="S255" s="6">
        <v>0.99744897959183676</v>
      </c>
    </row>
    <row r="256" spans="1:19" x14ac:dyDescent="0.15">
      <c r="A256" s="1"/>
      <c r="B256" s="4"/>
      <c r="C256" s="2"/>
      <c r="D256" s="6"/>
      <c r="F256" s="1">
        <v>1386</v>
      </c>
      <c r="G256" s="4">
        <v>45464.322916666664</v>
      </c>
      <c r="H256" s="2">
        <v>94.99</v>
      </c>
      <c r="I256" s="6">
        <v>1</v>
      </c>
      <c r="K256" s="1">
        <v>1415</v>
      </c>
      <c r="L256" s="4">
        <v>45469.327418981484</v>
      </c>
      <c r="M256" s="2">
        <v>97.1</v>
      </c>
      <c r="N256" s="6">
        <v>0.99728997289972898</v>
      </c>
      <c r="P256" s="1">
        <v>1485</v>
      </c>
      <c r="Q256" s="4">
        <v>45480.211180555554</v>
      </c>
      <c r="R256" s="2">
        <v>90.1</v>
      </c>
      <c r="S256" s="6">
        <v>0.99772727272727268</v>
      </c>
    </row>
    <row r="257" spans="1:24" x14ac:dyDescent="0.15">
      <c r="A257" s="1"/>
      <c r="B257" s="4"/>
      <c r="C257" s="2"/>
      <c r="D257" s="6"/>
      <c r="F257" s="1">
        <v>1387</v>
      </c>
      <c r="G257" s="4">
        <v>45464.325798611113</v>
      </c>
      <c r="H257" s="2">
        <v>97.05</v>
      </c>
      <c r="I257" s="6">
        <v>1</v>
      </c>
      <c r="K257" s="1">
        <v>1419</v>
      </c>
      <c r="L257" s="4">
        <v>45469.339594907404</v>
      </c>
      <c r="M257" s="2">
        <v>94.11</v>
      </c>
      <c r="N257" s="6">
        <v>0.9946236559139785</v>
      </c>
      <c r="P257" s="1">
        <v>1487</v>
      </c>
      <c r="Q257" s="4">
        <v>45480.278356481482</v>
      </c>
      <c r="R257" s="2">
        <v>88.05</v>
      </c>
      <c r="S257" s="6">
        <v>0.99044585987261147</v>
      </c>
    </row>
    <row r="258" spans="1:24" x14ac:dyDescent="0.15">
      <c r="A258" s="1"/>
      <c r="B258" s="4"/>
      <c r="C258" s="2"/>
      <c r="D258" s="6"/>
      <c r="F258" s="1">
        <v>1388</v>
      </c>
      <c r="G258" s="4">
        <v>45464.333113425928</v>
      </c>
      <c r="H258" s="2">
        <v>89.78</v>
      </c>
      <c r="I258" s="6">
        <v>1</v>
      </c>
      <c r="K258" s="1">
        <v>1420</v>
      </c>
      <c r="L258" s="4">
        <v>45469.346458333333</v>
      </c>
      <c r="M258" s="2">
        <v>90.43</v>
      </c>
      <c r="N258" s="6">
        <v>0.99556541019955658</v>
      </c>
      <c r="P258" s="1"/>
      <c r="Q258" s="4"/>
      <c r="R258" s="2"/>
      <c r="S258" s="6"/>
    </row>
    <row r="259" spans="1:24" x14ac:dyDescent="0.15">
      <c r="A259" s="1"/>
      <c r="B259" s="4"/>
      <c r="C259" s="2"/>
      <c r="D259" s="6"/>
      <c r="F259" s="1">
        <v>1389</v>
      </c>
      <c r="G259" s="4">
        <v>45464.337546296294</v>
      </c>
      <c r="H259" s="2">
        <v>99.15</v>
      </c>
      <c r="I259" s="6">
        <v>0.99789915966386555</v>
      </c>
      <c r="K259" s="1">
        <v>1421</v>
      </c>
      <c r="L259" s="4">
        <v>45470.314444444448</v>
      </c>
      <c r="M259" s="2">
        <v>93.9</v>
      </c>
      <c r="N259" s="6">
        <v>0.99581589958159</v>
      </c>
      <c r="P259" s="1"/>
      <c r="Q259" s="4"/>
      <c r="R259" s="2"/>
      <c r="S259" s="6"/>
    </row>
    <row r="260" spans="1:24" x14ac:dyDescent="0.15">
      <c r="A260" s="1"/>
      <c r="B260" s="4"/>
      <c r="C260" s="2"/>
      <c r="D260" s="6"/>
      <c r="F260" s="1">
        <v>1390</v>
      </c>
      <c r="G260" s="4">
        <v>45465.205393518518</v>
      </c>
      <c r="H260" s="2">
        <v>96.36</v>
      </c>
      <c r="I260" s="6">
        <v>1</v>
      </c>
      <c r="K260" s="1">
        <v>1423</v>
      </c>
      <c r="L260" s="4">
        <v>45470.337233796294</v>
      </c>
      <c r="M260" s="2">
        <v>90.55</v>
      </c>
      <c r="N260" s="6">
        <v>0.99534883720930234</v>
      </c>
      <c r="P260" s="1"/>
      <c r="Q260" s="4"/>
      <c r="R260" s="2"/>
      <c r="S260" s="6"/>
    </row>
    <row r="261" spans="1:24" x14ac:dyDescent="0.15">
      <c r="A261" s="1"/>
      <c r="B261" s="4"/>
      <c r="C261" s="2"/>
      <c r="D261" s="6"/>
      <c r="F261" s="1">
        <v>1391</v>
      </c>
      <c r="G261" s="4">
        <v>45465.212719907409</v>
      </c>
      <c r="H261" s="2">
        <v>99.31</v>
      </c>
      <c r="I261" s="6">
        <v>0.99729729729729732</v>
      </c>
      <c r="K261" s="1">
        <v>1424</v>
      </c>
      <c r="L261" s="4">
        <v>45470.338877314818</v>
      </c>
      <c r="M261" s="2">
        <v>92.96</v>
      </c>
      <c r="N261" s="6">
        <v>0.98443579766536971</v>
      </c>
      <c r="P261" s="1"/>
      <c r="Q261" s="4"/>
      <c r="R261" s="2"/>
      <c r="S261" s="6"/>
    </row>
    <row r="262" spans="1:24" x14ac:dyDescent="0.15">
      <c r="A262" s="1"/>
      <c r="B262" s="4"/>
      <c r="C262" s="2"/>
      <c r="D262" s="6"/>
      <c r="F262" s="1">
        <v>1392</v>
      </c>
      <c r="G262" s="4">
        <v>45465.272812499999</v>
      </c>
      <c r="H262" s="2">
        <v>94.86</v>
      </c>
      <c r="I262" s="6">
        <v>0.99729729729729732</v>
      </c>
      <c r="K262" s="1">
        <v>1427</v>
      </c>
      <c r="L262" s="4">
        <v>45471.320509259262</v>
      </c>
      <c r="M262" s="2">
        <v>88.47</v>
      </c>
      <c r="N262" s="6">
        <v>0.99447513812154698</v>
      </c>
      <c r="P262" s="1"/>
      <c r="Q262" s="4"/>
      <c r="R262" s="2"/>
      <c r="S262" s="6"/>
    </row>
    <row r="263" spans="1:24" x14ac:dyDescent="0.15">
      <c r="A263" s="1"/>
      <c r="B263" s="4"/>
      <c r="C263" s="2"/>
      <c r="D263" s="6"/>
      <c r="F263" s="1">
        <v>1394</v>
      </c>
      <c r="G263" s="4">
        <v>45465.278333333335</v>
      </c>
      <c r="H263" s="2">
        <v>95.57</v>
      </c>
      <c r="I263" s="6">
        <v>0.99792099792099798</v>
      </c>
      <c r="K263" s="1">
        <v>1428</v>
      </c>
      <c r="L263" s="4">
        <v>45471.322245370371</v>
      </c>
      <c r="M263" s="2">
        <v>89.35</v>
      </c>
      <c r="N263" s="6">
        <v>0.99175824175824179</v>
      </c>
      <c r="P263" s="1"/>
      <c r="Q263" s="4"/>
      <c r="R263" s="2"/>
      <c r="S263" s="6"/>
    </row>
    <row r="264" spans="1:24" x14ac:dyDescent="0.15">
      <c r="A264" s="1"/>
      <c r="B264" s="4"/>
      <c r="C264" s="2"/>
      <c r="D264" s="6"/>
      <c r="F264" s="1">
        <v>1395</v>
      </c>
      <c r="G264" s="4">
        <v>45465.282488425924</v>
      </c>
      <c r="H264" s="2">
        <v>90.52</v>
      </c>
      <c r="I264" s="6">
        <v>0.9910714285714286</v>
      </c>
      <c r="K264" s="1">
        <v>1429</v>
      </c>
      <c r="L264" s="4">
        <v>45471.324386574073</v>
      </c>
      <c r="M264" s="2">
        <v>89.72</v>
      </c>
      <c r="N264" s="6">
        <v>0.9956521739130435</v>
      </c>
      <c r="P264" s="1"/>
      <c r="Q264" s="4"/>
      <c r="R264" s="2"/>
      <c r="S264" s="6"/>
      <c r="U264" s="1"/>
      <c r="V264" s="4"/>
      <c r="W264" s="2"/>
      <c r="X264" s="6"/>
    </row>
    <row r="265" spans="1:24" x14ac:dyDescent="0.15">
      <c r="A265" s="1"/>
      <c r="B265" s="4"/>
      <c r="C265" s="2"/>
      <c r="D265" s="6"/>
      <c r="F265" s="1">
        <v>1396</v>
      </c>
      <c r="G265" s="4">
        <v>45465.283912037034</v>
      </c>
      <c r="H265" s="2">
        <v>93</v>
      </c>
      <c r="I265" s="6">
        <v>1</v>
      </c>
      <c r="K265" s="1">
        <v>1430</v>
      </c>
      <c r="L265" s="4">
        <v>45471.327326388891</v>
      </c>
      <c r="M265" s="2">
        <v>88.25</v>
      </c>
      <c r="N265" s="6">
        <v>0.98692810457516345</v>
      </c>
      <c r="P265" s="1"/>
      <c r="Q265" s="4"/>
      <c r="R265" s="2"/>
      <c r="S265" s="6"/>
      <c r="U265" s="1"/>
      <c r="V265" s="4"/>
      <c r="W265" s="2"/>
      <c r="X265" s="6"/>
    </row>
    <row r="266" spans="1:24" x14ac:dyDescent="0.15">
      <c r="A266" s="1"/>
      <c r="B266" s="4"/>
      <c r="C266" s="2"/>
      <c r="D266" s="6"/>
      <c r="F266" s="1">
        <v>1397</v>
      </c>
      <c r="G266" s="4">
        <v>45465.292696759258</v>
      </c>
      <c r="H266" s="2">
        <v>93.67</v>
      </c>
      <c r="I266" s="6">
        <v>0.99581589958159</v>
      </c>
      <c r="K266" s="1">
        <v>1432</v>
      </c>
      <c r="L266" s="4">
        <v>45471.354699074072</v>
      </c>
      <c r="M266" s="2">
        <v>94.76</v>
      </c>
      <c r="N266" s="6">
        <v>0.99375000000000002</v>
      </c>
      <c r="P266" s="1"/>
      <c r="Q266" s="4"/>
      <c r="R266" s="2"/>
      <c r="S266" s="6"/>
      <c r="U266" s="1"/>
      <c r="V266" s="4"/>
      <c r="W266" s="2"/>
      <c r="X266" s="6"/>
    </row>
    <row r="267" spans="1:24" x14ac:dyDescent="0.15">
      <c r="A267" s="1"/>
      <c r="B267" s="4"/>
      <c r="C267" s="2"/>
      <c r="D267" s="6"/>
      <c r="F267" s="1">
        <v>1398</v>
      </c>
      <c r="G267" s="4">
        <v>45465.297291666669</v>
      </c>
      <c r="H267" s="2">
        <v>88.12</v>
      </c>
      <c r="I267" s="6">
        <v>0.99447513812154698</v>
      </c>
      <c r="K267" s="1">
        <v>1434</v>
      </c>
      <c r="L267" s="4">
        <v>45472.258252314816</v>
      </c>
      <c r="M267" s="2">
        <v>93.67</v>
      </c>
      <c r="N267" s="6">
        <v>0.99812734082397003</v>
      </c>
      <c r="P267" s="1"/>
      <c r="Q267" s="4"/>
      <c r="R267" s="2"/>
      <c r="S267" s="6"/>
      <c r="U267" s="1"/>
      <c r="V267" s="4"/>
      <c r="W267" s="2"/>
      <c r="X267" s="6"/>
    </row>
    <row r="268" spans="1:24" x14ac:dyDescent="0.15">
      <c r="A268" s="1"/>
      <c r="B268" s="4"/>
      <c r="C268" s="2"/>
      <c r="D268" s="6"/>
      <c r="F268" s="1">
        <v>1399</v>
      </c>
      <c r="G268" s="4">
        <v>45465.307974537034</v>
      </c>
      <c r="H268" s="2">
        <v>92.62</v>
      </c>
      <c r="I268" s="6">
        <v>0.99808429118773945</v>
      </c>
      <c r="K268" s="1">
        <v>1435</v>
      </c>
      <c r="L268" s="4">
        <v>45472.310717592591</v>
      </c>
      <c r="M268" s="2">
        <v>92.41</v>
      </c>
      <c r="N268" s="6">
        <v>0.99447513812154698</v>
      </c>
      <c r="P268" s="1"/>
      <c r="Q268" s="4"/>
      <c r="R268" s="2"/>
      <c r="S268" s="6"/>
      <c r="U268" s="1"/>
      <c r="V268" s="4"/>
      <c r="W268" s="2"/>
      <c r="X268" s="6"/>
    </row>
    <row r="269" spans="1:24" x14ac:dyDescent="0.15">
      <c r="A269" s="1"/>
      <c r="B269" s="4"/>
      <c r="C269" s="2"/>
      <c r="D269" s="6"/>
      <c r="F269" s="1">
        <v>1401</v>
      </c>
      <c r="G269" s="4">
        <v>45466.269675925927</v>
      </c>
      <c r="H269" s="2">
        <v>94.37</v>
      </c>
      <c r="I269" s="6">
        <v>0.99812734082397003</v>
      </c>
      <c r="K269" s="1">
        <v>1436</v>
      </c>
      <c r="L269" s="4">
        <v>45472.314849537041</v>
      </c>
      <c r="M269" s="2">
        <v>98.37</v>
      </c>
      <c r="N269" s="6">
        <v>0.99728997289972898</v>
      </c>
      <c r="P269" s="1"/>
      <c r="Q269" s="4"/>
      <c r="R269" s="2"/>
      <c r="S269" s="6"/>
      <c r="U269" s="1"/>
      <c r="V269" s="4"/>
      <c r="W269" s="2"/>
      <c r="X269" s="6"/>
    </row>
    <row r="270" spans="1:24" x14ac:dyDescent="0.15">
      <c r="A270" s="1"/>
      <c r="B270" s="4"/>
      <c r="C270" s="2"/>
      <c r="D270" s="6"/>
      <c r="F270" s="1">
        <v>1402</v>
      </c>
      <c r="G270" s="4">
        <v>45466.278032407405</v>
      </c>
      <c r="H270" s="2">
        <v>95.05</v>
      </c>
      <c r="I270" s="6">
        <v>0.99724896836313615</v>
      </c>
      <c r="K270" s="1">
        <v>1437</v>
      </c>
      <c r="L270" s="4">
        <v>45472.321226851855</v>
      </c>
      <c r="M270" s="2">
        <v>92.18</v>
      </c>
      <c r="N270" s="6">
        <v>0.99168975069252074</v>
      </c>
      <c r="P270" s="1"/>
      <c r="Q270" s="4"/>
      <c r="R270" s="2"/>
      <c r="S270" s="6"/>
      <c r="U270" s="1"/>
      <c r="V270" s="4"/>
      <c r="W270" s="2"/>
      <c r="X270" s="6"/>
    </row>
    <row r="271" spans="1:24" x14ac:dyDescent="0.15">
      <c r="A271" s="1"/>
      <c r="B271" s="4"/>
      <c r="C271" s="2"/>
      <c r="D271" s="6"/>
      <c r="F271" s="1">
        <v>1403</v>
      </c>
      <c r="G271" s="4">
        <v>45466.280092592591</v>
      </c>
      <c r="H271" s="2">
        <v>94.1</v>
      </c>
      <c r="I271" s="6">
        <v>0.994413407821229</v>
      </c>
      <c r="K271" s="1">
        <v>1438</v>
      </c>
      <c r="L271" s="4">
        <v>45472.324699074074</v>
      </c>
      <c r="M271" s="2">
        <v>95.95</v>
      </c>
      <c r="N271" s="6">
        <v>0.99447513812154698</v>
      </c>
      <c r="P271" s="1"/>
      <c r="Q271" s="4"/>
      <c r="R271" s="2"/>
      <c r="S271" s="6"/>
      <c r="U271" s="1"/>
      <c r="V271" s="4"/>
      <c r="W271" s="2"/>
      <c r="X271" s="6"/>
    </row>
    <row r="272" spans="1:24" x14ac:dyDescent="0.15">
      <c r="A272" s="1"/>
      <c r="B272" s="4"/>
      <c r="C272" s="2"/>
      <c r="D272" s="6"/>
      <c r="F272" s="1">
        <v>1404</v>
      </c>
      <c r="G272" s="4">
        <v>45466.288715277777</v>
      </c>
      <c r="H272" s="2">
        <v>94.57</v>
      </c>
      <c r="I272" s="6">
        <v>0.99815498154981552</v>
      </c>
      <c r="K272" s="1">
        <v>1439</v>
      </c>
      <c r="L272" s="4">
        <v>45472.33153935185</v>
      </c>
      <c r="M272" s="2">
        <v>92.05</v>
      </c>
      <c r="N272" s="6">
        <v>0.99381761978361671</v>
      </c>
      <c r="P272" s="1"/>
      <c r="Q272" s="4"/>
      <c r="R272" s="2"/>
      <c r="S272" s="6"/>
      <c r="U272" s="1"/>
      <c r="V272" s="4"/>
      <c r="W272" s="2"/>
      <c r="X272" s="6"/>
    </row>
    <row r="273" spans="1:24" x14ac:dyDescent="0.15">
      <c r="A273" s="1"/>
      <c r="B273" s="4"/>
      <c r="C273" s="2"/>
      <c r="D273" s="6"/>
      <c r="F273" s="1">
        <v>1406</v>
      </c>
      <c r="G273" s="4">
        <v>45466.296793981484</v>
      </c>
      <c r="H273" s="2">
        <v>92.54</v>
      </c>
      <c r="I273" s="6">
        <v>1</v>
      </c>
      <c r="K273" s="1">
        <v>1440</v>
      </c>
      <c r="L273" s="4">
        <v>45472.332777777781</v>
      </c>
      <c r="M273" s="2">
        <v>88.69</v>
      </c>
      <c r="N273" s="6">
        <v>0.99284009546539376</v>
      </c>
      <c r="P273" s="1"/>
      <c r="Q273" s="4"/>
      <c r="R273" s="2"/>
      <c r="S273" s="6"/>
      <c r="U273" s="1"/>
      <c r="V273" s="4"/>
      <c r="W273" s="2"/>
      <c r="X273" s="6"/>
    </row>
    <row r="274" spans="1:24" x14ac:dyDescent="0.15">
      <c r="A274" s="1"/>
      <c r="B274" s="4"/>
      <c r="C274" s="2"/>
      <c r="D274" s="6"/>
      <c r="F274" s="1">
        <v>1410</v>
      </c>
      <c r="G274" s="4">
        <v>45468.32408564815</v>
      </c>
      <c r="H274" s="2">
        <v>99.6</v>
      </c>
      <c r="I274" s="6">
        <v>1</v>
      </c>
      <c r="K274" s="1">
        <v>1445</v>
      </c>
      <c r="L274" s="4">
        <v>45473.295231481483</v>
      </c>
      <c r="M274" s="2">
        <v>93.83</v>
      </c>
      <c r="N274" s="6">
        <v>0.99603174603174605</v>
      </c>
      <c r="P274" s="1"/>
      <c r="Q274" s="4"/>
      <c r="R274" s="2"/>
      <c r="S274" s="6"/>
      <c r="U274" s="1"/>
      <c r="V274" s="4"/>
      <c r="W274" s="2"/>
      <c r="X274" s="6"/>
    </row>
    <row r="275" spans="1:24" x14ac:dyDescent="0.15">
      <c r="A275" s="1"/>
      <c r="B275" s="4"/>
      <c r="C275" s="2"/>
      <c r="D275" s="6"/>
      <c r="F275" s="1">
        <v>1411</v>
      </c>
      <c r="G275" s="4">
        <v>45468.330254629633</v>
      </c>
      <c r="H275" s="2">
        <v>89.58</v>
      </c>
      <c r="I275" s="6">
        <v>0.99358974358974361</v>
      </c>
      <c r="K275" s="1">
        <v>1446</v>
      </c>
      <c r="L275" s="4">
        <v>45473.299722222226</v>
      </c>
      <c r="M275" s="2">
        <v>94.13</v>
      </c>
      <c r="N275" s="6">
        <v>0.99516129032258061</v>
      </c>
      <c r="P275" s="1"/>
      <c r="Q275" s="4"/>
      <c r="R275" s="2"/>
      <c r="S275" s="6"/>
      <c r="U275" s="1"/>
      <c r="V275" s="4"/>
      <c r="W275" s="2"/>
      <c r="X275" s="6"/>
    </row>
    <row r="276" spans="1:24" x14ac:dyDescent="0.15">
      <c r="A276" s="1"/>
      <c r="B276" s="4"/>
      <c r="C276" s="2"/>
      <c r="D276" s="6"/>
      <c r="F276" s="1">
        <v>1415</v>
      </c>
      <c r="G276" s="4">
        <v>45469.327418981484</v>
      </c>
      <c r="H276" s="2">
        <v>97.1</v>
      </c>
      <c r="I276" s="6">
        <v>0.99728997289972898</v>
      </c>
      <c r="K276" s="1">
        <v>1447</v>
      </c>
      <c r="L276" s="4">
        <v>45473.301782407405</v>
      </c>
      <c r="M276" s="2">
        <v>99.27</v>
      </c>
      <c r="N276" s="6">
        <v>0.99729729729729732</v>
      </c>
      <c r="P276" s="1"/>
      <c r="Q276" s="4"/>
      <c r="R276" s="2"/>
      <c r="S276" s="6"/>
      <c r="U276" s="1"/>
      <c r="V276" s="4"/>
      <c r="W276" s="2"/>
      <c r="X276" s="6"/>
    </row>
    <row r="277" spans="1:24" x14ac:dyDescent="0.15">
      <c r="A277" s="1"/>
      <c r="B277" s="4"/>
      <c r="C277" s="2"/>
      <c r="D277" s="6"/>
      <c r="F277" s="1">
        <v>1419</v>
      </c>
      <c r="G277" s="4">
        <v>45469.339594907404</v>
      </c>
      <c r="H277" s="2">
        <v>94.11</v>
      </c>
      <c r="I277" s="6">
        <v>0.9946236559139785</v>
      </c>
      <c r="K277" s="1">
        <v>1448</v>
      </c>
      <c r="L277" s="4">
        <v>45474.314016203702</v>
      </c>
      <c r="M277" s="2">
        <v>89.78</v>
      </c>
      <c r="N277" s="6">
        <v>0.99778761061946908</v>
      </c>
      <c r="P277" s="1"/>
      <c r="Q277" s="4"/>
      <c r="R277" s="2"/>
      <c r="S277" s="6"/>
      <c r="U277" s="1"/>
      <c r="V277" s="4"/>
      <c r="W277" s="2"/>
      <c r="X277" s="6"/>
    </row>
    <row r="278" spans="1:24" x14ac:dyDescent="0.15">
      <c r="A278" s="1"/>
      <c r="B278" s="4"/>
      <c r="C278" s="2"/>
      <c r="D278" s="6"/>
      <c r="F278" s="1">
        <v>1420</v>
      </c>
      <c r="G278" s="4">
        <v>45469.346458333333</v>
      </c>
      <c r="H278" s="2">
        <v>90.43</v>
      </c>
      <c r="I278" s="6">
        <v>0.99556541019955658</v>
      </c>
      <c r="K278" s="1">
        <v>1449</v>
      </c>
      <c r="L278" s="4">
        <v>45474.323819444442</v>
      </c>
      <c r="M278" s="2">
        <v>96.11</v>
      </c>
      <c r="N278" s="6">
        <v>0.99460916442048519</v>
      </c>
      <c r="P278" s="1"/>
      <c r="Q278" s="4"/>
      <c r="R278" s="2"/>
      <c r="S278" s="6"/>
      <c r="U278" s="1"/>
      <c r="V278" s="4"/>
      <c r="W278" s="2"/>
      <c r="X278" s="6"/>
    </row>
    <row r="279" spans="1:24" x14ac:dyDescent="0.15">
      <c r="A279" s="1"/>
      <c r="B279" s="4"/>
      <c r="C279" s="2"/>
      <c r="D279" s="6"/>
      <c r="F279" s="1">
        <v>1421</v>
      </c>
      <c r="G279" s="4">
        <v>45470.314444444448</v>
      </c>
      <c r="H279" s="2">
        <v>93.9</v>
      </c>
      <c r="I279" s="6">
        <v>0.99581589958159</v>
      </c>
      <c r="K279" s="1">
        <v>1450</v>
      </c>
      <c r="L279" s="4">
        <v>45474.325868055559</v>
      </c>
      <c r="M279" s="2">
        <v>93.1</v>
      </c>
      <c r="N279" s="6">
        <v>0.99270072992700731</v>
      </c>
      <c r="P279" s="1"/>
      <c r="Q279" s="4"/>
      <c r="R279" s="2"/>
      <c r="S279" s="6"/>
      <c r="U279" s="1"/>
      <c r="V279" s="4"/>
      <c r="W279" s="2"/>
      <c r="X279" s="6"/>
    </row>
    <row r="280" spans="1:24" x14ac:dyDescent="0.15">
      <c r="A280" s="1"/>
      <c r="B280" s="4"/>
      <c r="C280" s="2"/>
      <c r="D280" s="6"/>
      <c r="F280" s="1">
        <v>1423</v>
      </c>
      <c r="G280" s="4">
        <v>45470.337233796294</v>
      </c>
      <c r="H280" s="2">
        <v>90.55</v>
      </c>
      <c r="I280" s="6">
        <v>0.99534883720930234</v>
      </c>
      <c r="K280" s="1">
        <v>1451</v>
      </c>
      <c r="L280" s="4">
        <v>45474.333518518521</v>
      </c>
      <c r="M280" s="2">
        <v>95.75</v>
      </c>
      <c r="N280" s="6">
        <v>0.99202127659574468</v>
      </c>
      <c r="P280" s="1"/>
      <c r="Q280" s="4"/>
      <c r="R280" s="2"/>
      <c r="S280" s="6"/>
      <c r="U280" s="1"/>
      <c r="V280" s="4"/>
      <c r="W280" s="2"/>
      <c r="X280" s="6"/>
    </row>
    <row r="281" spans="1:24" x14ac:dyDescent="0.15">
      <c r="A281" s="1"/>
      <c r="B281" s="4"/>
      <c r="C281" s="2"/>
      <c r="D281" s="6"/>
      <c r="F281" s="1">
        <v>1426</v>
      </c>
      <c r="G281" s="4">
        <v>45471.317395833335</v>
      </c>
      <c r="H281" s="2">
        <v>90.62</v>
      </c>
      <c r="I281" s="6">
        <v>1</v>
      </c>
      <c r="K281" s="1">
        <v>1452</v>
      </c>
      <c r="L281" s="4">
        <v>45474.336643518516</v>
      </c>
      <c r="M281" s="2">
        <v>94.82</v>
      </c>
      <c r="N281" s="6">
        <v>0.98734177215189878</v>
      </c>
      <c r="P281" s="1"/>
      <c r="Q281" s="4"/>
      <c r="R281" s="2"/>
      <c r="S281" s="6"/>
      <c r="U281" s="1"/>
      <c r="V281" s="4"/>
      <c r="W281" s="2"/>
      <c r="X281" s="6"/>
    </row>
    <row r="282" spans="1:24" x14ac:dyDescent="0.15">
      <c r="A282" s="1"/>
      <c r="B282" s="4"/>
      <c r="C282" s="2"/>
      <c r="D282" s="6"/>
      <c r="F282" s="1">
        <v>1427</v>
      </c>
      <c r="G282" s="4">
        <v>45471.320509259262</v>
      </c>
      <c r="H282" s="2">
        <v>88.47</v>
      </c>
      <c r="I282" s="6">
        <v>0.99447513812154698</v>
      </c>
      <c r="K282" s="1">
        <v>1454</v>
      </c>
      <c r="L282" s="4">
        <v>45475.312002314815</v>
      </c>
      <c r="M282" s="2">
        <v>94.59</v>
      </c>
      <c r="N282" s="6">
        <v>0.9946236559139785</v>
      </c>
      <c r="P282" s="1"/>
      <c r="Q282" s="4"/>
      <c r="R282" s="2"/>
      <c r="S282" s="6"/>
      <c r="U282" s="1"/>
      <c r="V282" s="4"/>
      <c r="W282" s="2"/>
      <c r="X282" s="6"/>
    </row>
    <row r="283" spans="1:24" x14ac:dyDescent="0.15">
      <c r="A283" s="1"/>
      <c r="B283" s="4"/>
      <c r="C283" s="2"/>
      <c r="D283" s="6"/>
      <c r="F283" s="1">
        <v>1428</v>
      </c>
      <c r="G283" s="4">
        <v>45471.322245370371</v>
      </c>
      <c r="H283" s="2">
        <v>89.35</v>
      </c>
      <c r="I283" s="6">
        <v>0.99175824175824179</v>
      </c>
      <c r="K283" s="1">
        <v>1455</v>
      </c>
      <c r="L283" s="4">
        <v>45475.315578703703</v>
      </c>
      <c r="M283" s="2">
        <v>88.05</v>
      </c>
      <c r="N283" s="6">
        <v>0.99556541019955658</v>
      </c>
      <c r="P283" s="1"/>
      <c r="Q283" s="4"/>
      <c r="R283" s="2"/>
      <c r="S283" s="6"/>
      <c r="U283" s="1"/>
      <c r="V283" s="4"/>
      <c r="W283" s="2"/>
      <c r="X283" s="6"/>
    </row>
    <row r="284" spans="1:24" x14ac:dyDescent="0.15">
      <c r="A284" s="1"/>
      <c r="B284" s="4"/>
      <c r="C284" s="2"/>
      <c r="D284" s="6"/>
      <c r="F284" s="1">
        <v>1429</v>
      </c>
      <c r="G284" s="4">
        <v>45471.324386574073</v>
      </c>
      <c r="H284" s="2">
        <v>89.72</v>
      </c>
      <c r="I284" s="6">
        <v>0.9956521739130435</v>
      </c>
      <c r="K284" s="1">
        <v>1459</v>
      </c>
      <c r="L284" s="4">
        <v>45475.33934027778</v>
      </c>
      <c r="M284" s="2">
        <v>98.42</v>
      </c>
      <c r="N284" s="6">
        <v>0.99728997289972898</v>
      </c>
      <c r="P284" s="1"/>
      <c r="Q284" s="4"/>
      <c r="R284" s="2"/>
      <c r="S284" s="6"/>
      <c r="U284" s="1"/>
      <c r="V284" s="4"/>
      <c r="W284" s="2"/>
      <c r="X284" s="6"/>
    </row>
    <row r="285" spans="1:24" x14ac:dyDescent="0.15">
      <c r="A285" s="1"/>
      <c r="B285" s="4"/>
      <c r="C285" s="2"/>
      <c r="D285" s="6"/>
      <c r="F285" s="1">
        <v>1431</v>
      </c>
      <c r="G285" s="4">
        <v>45471.336458333331</v>
      </c>
      <c r="H285" s="2">
        <v>89.15</v>
      </c>
      <c r="I285" s="6">
        <v>1</v>
      </c>
      <c r="K285" s="1">
        <v>1460</v>
      </c>
      <c r="L285" s="4">
        <v>45475.345416666663</v>
      </c>
      <c r="M285" s="2">
        <v>89.65</v>
      </c>
      <c r="N285" s="6">
        <v>0.99677419354838714</v>
      </c>
      <c r="P285" s="1"/>
      <c r="Q285" s="4"/>
      <c r="R285" s="2"/>
      <c r="S285" s="6"/>
      <c r="U285" s="1"/>
      <c r="V285" s="4"/>
      <c r="W285" s="2"/>
      <c r="X285" s="6"/>
    </row>
    <row r="286" spans="1:24" x14ac:dyDescent="0.15">
      <c r="A286" s="1"/>
      <c r="B286" s="4"/>
      <c r="C286" s="2"/>
      <c r="D286" s="6"/>
      <c r="F286" s="1">
        <v>1432</v>
      </c>
      <c r="G286" s="4">
        <v>45471.354699074072</v>
      </c>
      <c r="H286" s="2">
        <v>94.76</v>
      </c>
      <c r="I286" s="6">
        <v>0.99375000000000002</v>
      </c>
      <c r="K286" s="1">
        <v>1461</v>
      </c>
      <c r="L286" s="4">
        <v>45475.348981481482</v>
      </c>
      <c r="M286" s="2">
        <v>99.88</v>
      </c>
      <c r="N286" s="6">
        <v>0.99170124481327804</v>
      </c>
      <c r="P286" s="1"/>
      <c r="Q286" s="4"/>
      <c r="R286" s="2"/>
      <c r="S286" s="6"/>
      <c r="U286" s="1"/>
      <c r="V286" s="4"/>
      <c r="W286" s="2"/>
      <c r="X286" s="6"/>
    </row>
    <row r="287" spans="1:24" x14ac:dyDescent="0.15">
      <c r="A287" s="1"/>
      <c r="B287" s="4"/>
      <c r="C287" s="2"/>
      <c r="D287" s="6"/>
      <c r="F287" s="1">
        <v>1433</v>
      </c>
      <c r="G287" s="4">
        <v>45472.256944444445</v>
      </c>
      <c r="H287" s="2">
        <v>89.94</v>
      </c>
      <c r="I287" s="6">
        <v>1</v>
      </c>
      <c r="K287" s="1">
        <v>1466</v>
      </c>
      <c r="L287" s="4">
        <v>45477.321805555555</v>
      </c>
      <c r="M287" s="2">
        <v>91.72</v>
      </c>
      <c r="N287" s="6">
        <v>0.99375000000000002</v>
      </c>
      <c r="P287" s="1"/>
      <c r="Q287" s="4"/>
      <c r="R287" s="2"/>
      <c r="S287" s="6"/>
      <c r="U287" s="1"/>
      <c r="V287" s="4"/>
      <c r="W287" s="2"/>
      <c r="X287" s="6"/>
    </row>
    <row r="288" spans="1:24" x14ac:dyDescent="0.15">
      <c r="A288" s="1"/>
      <c r="B288" s="4"/>
      <c r="C288" s="2"/>
      <c r="D288" s="6"/>
      <c r="F288" s="1">
        <v>1434</v>
      </c>
      <c r="G288" s="4">
        <v>45472.258252314816</v>
      </c>
      <c r="H288" s="2">
        <v>93.67</v>
      </c>
      <c r="I288" s="6">
        <v>0.99812734082397003</v>
      </c>
      <c r="K288" s="1">
        <v>1467</v>
      </c>
      <c r="L288" s="4">
        <v>45477.326516203706</v>
      </c>
      <c r="M288" s="2">
        <v>91.64</v>
      </c>
      <c r="N288" s="6">
        <v>0.99695121951219512</v>
      </c>
      <c r="P288" s="1"/>
      <c r="Q288" s="4"/>
      <c r="R288" s="2"/>
      <c r="S288" s="6"/>
      <c r="U288" s="1"/>
      <c r="V288" s="4"/>
      <c r="W288" s="2"/>
      <c r="X288" s="6"/>
    </row>
    <row r="289" spans="1:24" x14ac:dyDescent="0.15">
      <c r="A289" s="1"/>
      <c r="B289" s="4"/>
      <c r="C289" s="2"/>
      <c r="D289" s="6"/>
      <c r="F289" s="1">
        <v>1435</v>
      </c>
      <c r="G289" s="4">
        <v>45472.310717592591</v>
      </c>
      <c r="H289" s="2">
        <v>92.41</v>
      </c>
      <c r="I289" s="6">
        <v>0.99447513812154698</v>
      </c>
      <c r="K289" s="1">
        <v>1468</v>
      </c>
      <c r="L289" s="4">
        <v>45477.352175925924</v>
      </c>
      <c r="M289" s="2">
        <v>94.96</v>
      </c>
      <c r="N289" s="6">
        <v>0.99377593360995853</v>
      </c>
      <c r="P289" s="1"/>
      <c r="Q289" s="4"/>
      <c r="R289" s="2"/>
      <c r="S289" s="6"/>
      <c r="U289" s="1"/>
      <c r="V289" s="4"/>
      <c r="W289" s="2"/>
      <c r="X289" s="6"/>
    </row>
    <row r="290" spans="1:24" x14ac:dyDescent="0.15">
      <c r="A290" s="1"/>
      <c r="B290" s="4"/>
      <c r="C290" s="2"/>
      <c r="D290" s="6"/>
      <c r="F290" s="1">
        <v>1436</v>
      </c>
      <c r="G290" s="4">
        <v>45472.314849537041</v>
      </c>
      <c r="H290" s="2">
        <v>98.37</v>
      </c>
      <c r="I290" s="6">
        <v>0.99728997289972898</v>
      </c>
      <c r="K290" s="1">
        <v>1470</v>
      </c>
      <c r="L290" s="4">
        <v>45478.324328703704</v>
      </c>
      <c r="M290" s="2">
        <v>90.11</v>
      </c>
      <c r="N290" s="6">
        <v>0.99778761061946908</v>
      </c>
      <c r="P290" s="1"/>
      <c r="Q290" s="4"/>
      <c r="R290" s="2"/>
      <c r="S290" s="6"/>
      <c r="U290" s="1"/>
      <c r="V290" s="4"/>
      <c r="W290" s="2"/>
      <c r="X290" s="6"/>
    </row>
    <row r="291" spans="1:24" x14ac:dyDescent="0.15">
      <c r="A291" s="1"/>
      <c r="B291" s="4"/>
      <c r="C291" s="2"/>
      <c r="D291" s="6"/>
      <c r="F291" s="1">
        <v>1437</v>
      </c>
      <c r="G291" s="4">
        <v>45472.321226851855</v>
      </c>
      <c r="H291" s="2">
        <v>92.18</v>
      </c>
      <c r="I291" s="6">
        <v>0.99168975069252074</v>
      </c>
      <c r="K291" s="1">
        <v>1472</v>
      </c>
      <c r="L291" s="4">
        <v>45478.330046296294</v>
      </c>
      <c r="M291" s="2">
        <v>90.71</v>
      </c>
      <c r="N291" s="6">
        <v>0.9916666666666667</v>
      </c>
      <c r="P291" s="1"/>
      <c r="Q291" s="4"/>
      <c r="R291" s="2"/>
      <c r="S291" s="6"/>
      <c r="U291" s="1"/>
      <c r="V291" s="4"/>
      <c r="W291" s="2"/>
      <c r="X291" s="6"/>
    </row>
    <row r="292" spans="1:24" x14ac:dyDescent="0.15">
      <c r="A292" s="1"/>
      <c r="B292" s="4"/>
      <c r="C292" s="2"/>
      <c r="D292" s="6"/>
      <c r="F292" s="1">
        <v>1438</v>
      </c>
      <c r="G292" s="4">
        <v>45472.324699074074</v>
      </c>
      <c r="H292" s="2">
        <v>95.95</v>
      </c>
      <c r="I292" s="6">
        <v>0.99447513812154698</v>
      </c>
      <c r="K292" s="1">
        <v>1475</v>
      </c>
      <c r="L292" s="4">
        <v>45479.187372685185</v>
      </c>
      <c r="M292" s="2">
        <v>94.25</v>
      </c>
      <c r="N292" s="6">
        <v>0.98969072164948457</v>
      </c>
      <c r="P292" s="1"/>
      <c r="Q292" s="4"/>
      <c r="R292" s="2"/>
      <c r="S292" s="6"/>
      <c r="U292" s="1"/>
      <c r="V292" s="4"/>
      <c r="W292" s="2"/>
      <c r="X292" s="6"/>
    </row>
    <row r="293" spans="1:24" x14ac:dyDescent="0.15">
      <c r="A293" s="1"/>
      <c r="B293" s="4"/>
      <c r="C293" s="2"/>
      <c r="D293" s="6"/>
      <c r="F293" s="1">
        <v>1439</v>
      </c>
      <c r="G293" s="4">
        <v>45472.33153935185</v>
      </c>
      <c r="H293" s="2">
        <v>92.05</v>
      </c>
      <c r="I293" s="6">
        <v>0.99381761978361671</v>
      </c>
      <c r="K293" s="1">
        <v>1476</v>
      </c>
      <c r="L293" s="4">
        <v>45479.263773148145</v>
      </c>
      <c r="M293" s="2">
        <v>88.97</v>
      </c>
      <c r="N293" s="6">
        <v>0.99122807017543857</v>
      </c>
      <c r="P293" s="1"/>
      <c r="Q293" s="4"/>
      <c r="R293" s="2"/>
      <c r="S293" s="6"/>
      <c r="U293" s="1"/>
      <c r="V293" s="4"/>
      <c r="W293" s="2"/>
      <c r="X293" s="6"/>
    </row>
    <row r="294" spans="1:24" x14ac:dyDescent="0.15">
      <c r="A294" s="1"/>
      <c r="B294" s="4"/>
      <c r="C294" s="2"/>
      <c r="D294" s="6"/>
      <c r="F294" s="1">
        <v>1440</v>
      </c>
      <c r="G294" s="4">
        <v>45472.332777777781</v>
      </c>
      <c r="H294" s="2">
        <v>88.69</v>
      </c>
      <c r="I294" s="6">
        <v>0.99284009546539376</v>
      </c>
      <c r="K294" s="1">
        <v>1477</v>
      </c>
      <c r="L294" s="4">
        <v>45479.266481481478</v>
      </c>
      <c r="M294" s="2">
        <v>95.19</v>
      </c>
      <c r="N294" s="6">
        <v>0.98177083333333337</v>
      </c>
      <c r="P294" s="1"/>
      <c r="Q294" s="4"/>
      <c r="R294" s="2"/>
      <c r="S294" s="6"/>
      <c r="U294" s="1"/>
      <c r="V294" s="4"/>
      <c r="W294" s="2"/>
      <c r="X294" s="6"/>
    </row>
    <row r="295" spans="1:24" x14ac:dyDescent="0.15">
      <c r="A295" s="1"/>
      <c r="B295" s="4"/>
      <c r="C295" s="2"/>
      <c r="D295" s="6"/>
      <c r="F295" s="1">
        <v>1442</v>
      </c>
      <c r="G295" s="4">
        <v>45472.334999999999</v>
      </c>
      <c r="H295" s="2">
        <v>93.1</v>
      </c>
      <c r="I295" s="6">
        <v>1</v>
      </c>
      <c r="K295" s="1">
        <v>1479</v>
      </c>
      <c r="L295" s="4">
        <v>45479.274675925924</v>
      </c>
      <c r="M295" s="2">
        <v>89.59</v>
      </c>
      <c r="N295" s="6">
        <v>0.98790322580645162</v>
      </c>
      <c r="P295" s="1"/>
      <c r="Q295" s="4"/>
      <c r="R295" s="2"/>
      <c r="S295" s="6"/>
      <c r="U295" s="1"/>
      <c r="V295" s="4"/>
      <c r="W295" s="2"/>
      <c r="X295" s="6"/>
    </row>
    <row r="296" spans="1:24" x14ac:dyDescent="0.15">
      <c r="A296" s="1"/>
      <c r="B296" s="4"/>
      <c r="C296" s="2"/>
      <c r="D296" s="6"/>
      <c r="F296" s="1">
        <v>1443</v>
      </c>
      <c r="G296" s="4">
        <v>45473.276354166665</v>
      </c>
      <c r="H296" s="2">
        <v>95.17</v>
      </c>
      <c r="I296" s="6">
        <v>1</v>
      </c>
      <c r="K296" s="1">
        <v>1480</v>
      </c>
      <c r="L296" s="4">
        <v>45479.280092592591</v>
      </c>
      <c r="M296" s="2">
        <v>95.18</v>
      </c>
      <c r="N296" s="6">
        <v>0.99561403508771928</v>
      </c>
      <c r="P296" s="1"/>
      <c r="Q296" s="4"/>
      <c r="R296" s="2"/>
      <c r="S296" s="6"/>
      <c r="U296" s="1"/>
      <c r="V296" s="4"/>
      <c r="W296" s="2"/>
      <c r="X296" s="6"/>
    </row>
    <row r="297" spans="1:24" x14ac:dyDescent="0.15">
      <c r="A297" s="1"/>
      <c r="B297" s="4"/>
      <c r="C297" s="2"/>
      <c r="D297" s="6"/>
      <c r="F297" s="1">
        <v>1444</v>
      </c>
      <c r="G297" s="4">
        <v>45473.279872685183</v>
      </c>
      <c r="H297" s="2">
        <v>94.99</v>
      </c>
      <c r="I297" s="6">
        <v>1</v>
      </c>
      <c r="K297" s="1">
        <v>1483</v>
      </c>
      <c r="L297" s="4">
        <v>45480.20590277778</v>
      </c>
      <c r="M297" s="2">
        <v>94.64</v>
      </c>
      <c r="N297" s="6">
        <v>0.99695121951219512</v>
      </c>
      <c r="P297" s="1"/>
      <c r="Q297" s="4"/>
      <c r="R297" s="2"/>
      <c r="S297" s="6"/>
      <c r="U297" s="1"/>
      <c r="V297" s="4"/>
      <c r="W297" s="2"/>
      <c r="X297" s="6"/>
    </row>
    <row r="298" spans="1:24" x14ac:dyDescent="0.15">
      <c r="A298" s="1"/>
      <c r="B298" s="4"/>
      <c r="C298" s="2"/>
      <c r="D298" s="6"/>
      <c r="F298" s="1">
        <v>1445</v>
      </c>
      <c r="G298" s="4">
        <v>45473.295231481483</v>
      </c>
      <c r="H298" s="2">
        <v>93.83</v>
      </c>
      <c r="I298" s="6">
        <v>0.99603174603174605</v>
      </c>
      <c r="K298" s="1">
        <v>1484</v>
      </c>
      <c r="L298" s="4">
        <v>45480.20815972222</v>
      </c>
      <c r="M298" s="2">
        <v>89.77</v>
      </c>
      <c r="N298" s="6">
        <v>0.99744897959183676</v>
      </c>
      <c r="P298" s="1"/>
      <c r="Q298" s="4"/>
      <c r="R298" s="2"/>
      <c r="S298" s="6"/>
      <c r="U298" s="1"/>
      <c r="V298" s="4"/>
      <c r="W298" s="2"/>
      <c r="X298" s="6"/>
    </row>
    <row r="299" spans="1:24" x14ac:dyDescent="0.15">
      <c r="A299" s="1"/>
      <c r="B299" s="4"/>
      <c r="C299" s="2"/>
      <c r="D299" s="6"/>
      <c r="F299" s="1">
        <v>1446</v>
      </c>
      <c r="G299" s="4">
        <v>45473.299722222226</v>
      </c>
      <c r="H299" s="2">
        <v>94.13</v>
      </c>
      <c r="I299" s="6">
        <v>0.99516129032258061</v>
      </c>
      <c r="K299" s="1">
        <v>1485</v>
      </c>
      <c r="L299" s="4">
        <v>45480.211180555554</v>
      </c>
      <c r="M299" s="2">
        <v>90.1</v>
      </c>
      <c r="N299" s="6">
        <v>0.99772727272727268</v>
      </c>
      <c r="P299" s="1"/>
      <c r="Q299" s="4"/>
      <c r="R299" s="2"/>
      <c r="S299" s="6"/>
      <c r="U299" s="1"/>
      <c r="V299" s="4"/>
      <c r="W299" s="2"/>
      <c r="X299" s="6"/>
    </row>
    <row r="300" spans="1:24" x14ac:dyDescent="0.15">
      <c r="A300" s="1"/>
      <c r="B300" s="4"/>
      <c r="C300" s="2"/>
      <c r="D300" s="6"/>
      <c r="F300" s="1">
        <v>1447</v>
      </c>
      <c r="G300" s="4">
        <v>45473.301782407405</v>
      </c>
      <c r="H300" s="2">
        <v>99.27</v>
      </c>
      <c r="I300" s="6">
        <v>0.99729729729729732</v>
      </c>
      <c r="K300" s="1">
        <v>1487</v>
      </c>
      <c r="L300" s="4">
        <v>45480.278356481482</v>
      </c>
      <c r="M300" s="2">
        <v>88.05</v>
      </c>
      <c r="N300" s="6">
        <v>0.99044585987261147</v>
      </c>
      <c r="P300" s="1"/>
      <c r="Q300" s="4"/>
      <c r="R300" s="2"/>
      <c r="S300" s="6"/>
      <c r="U300" s="1"/>
      <c r="V300" s="4"/>
      <c r="W300" s="2"/>
      <c r="X300" s="6"/>
    </row>
    <row r="301" spans="1:24" x14ac:dyDescent="0.15">
      <c r="A301" s="1"/>
      <c r="B301" s="4"/>
      <c r="C301" s="2"/>
      <c r="D301" s="6"/>
      <c r="F301" s="1">
        <v>1448</v>
      </c>
      <c r="G301" s="4">
        <v>45474.314016203702</v>
      </c>
      <c r="H301" s="2">
        <v>89.78</v>
      </c>
      <c r="I301" s="6">
        <v>0.99778761061946908</v>
      </c>
      <c r="K301" s="1"/>
      <c r="L301" s="4"/>
      <c r="M301" s="2"/>
      <c r="N301" s="6"/>
      <c r="U301" s="1"/>
      <c r="V301" s="4"/>
      <c r="W301" s="2"/>
      <c r="X301" s="6"/>
    </row>
    <row r="302" spans="1:24" x14ac:dyDescent="0.15">
      <c r="A302" s="1"/>
      <c r="B302" s="4"/>
      <c r="C302" s="2"/>
      <c r="D302" s="6"/>
      <c r="F302" s="1">
        <v>1449</v>
      </c>
      <c r="G302" s="4">
        <v>45474.323819444442</v>
      </c>
      <c r="H302" s="2">
        <v>96.11</v>
      </c>
      <c r="I302" s="6">
        <v>0.99460916442048519</v>
      </c>
      <c r="K302" s="1"/>
      <c r="L302" s="4"/>
      <c r="M302" s="2"/>
      <c r="N302" s="6"/>
      <c r="U302" s="1"/>
      <c r="V302" s="4"/>
      <c r="W302" s="2"/>
      <c r="X302" s="6"/>
    </row>
    <row r="303" spans="1:24" x14ac:dyDescent="0.15">
      <c r="A303" s="1"/>
      <c r="B303" s="4"/>
      <c r="C303" s="2"/>
      <c r="D303" s="6"/>
      <c r="F303" s="1">
        <v>1450</v>
      </c>
      <c r="G303" s="4">
        <v>45474.325868055559</v>
      </c>
      <c r="H303" s="2">
        <v>93.1</v>
      </c>
      <c r="I303" s="6">
        <v>0.99270072992700731</v>
      </c>
      <c r="K303" s="1"/>
      <c r="L303" s="4"/>
      <c r="M303" s="2"/>
      <c r="N303" s="6"/>
      <c r="U303" s="1"/>
      <c r="V303" s="4"/>
      <c r="W303" s="2"/>
      <c r="X303" s="6"/>
    </row>
    <row r="304" spans="1:24" x14ac:dyDescent="0.15">
      <c r="A304" s="1"/>
      <c r="B304" s="4"/>
      <c r="C304" s="2"/>
      <c r="D304" s="6"/>
      <c r="F304" s="1">
        <v>1451</v>
      </c>
      <c r="G304" s="4">
        <v>45474.333518518521</v>
      </c>
      <c r="H304" s="2">
        <v>95.75</v>
      </c>
      <c r="I304" s="6">
        <v>0.99202127659574468</v>
      </c>
      <c r="K304" s="1"/>
      <c r="L304" s="4"/>
      <c r="M304" s="2"/>
      <c r="N304" s="6"/>
      <c r="U304" s="1"/>
      <c r="V304" s="4"/>
      <c r="W304" s="2"/>
      <c r="X304" s="6"/>
    </row>
    <row r="305" spans="1:24" x14ac:dyDescent="0.15">
      <c r="A305" s="1"/>
      <c r="B305" s="4"/>
      <c r="C305" s="2"/>
      <c r="D305" s="6"/>
      <c r="F305" s="1">
        <v>1453</v>
      </c>
      <c r="G305" s="4">
        <v>45474.342349537037</v>
      </c>
      <c r="H305" s="2">
        <v>90.37</v>
      </c>
      <c r="I305" s="6">
        <v>1</v>
      </c>
      <c r="K305" s="1"/>
      <c r="L305" s="4"/>
      <c r="M305" s="2"/>
      <c r="N305" s="6"/>
      <c r="U305" s="1"/>
      <c r="V305" s="4"/>
      <c r="W305" s="2"/>
      <c r="X305" s="6"/>
    </row>
    <row r="306" spans="1:24" x14ac:dyDescent="0.15">
      <c r="A306" s="1"/>
      <c r="B306" s="4"/>
      <c r="C306" s="2"/>
      <c r="D306" s="6"/>
      <c r="F306" s="1">
        <v>1454</v>
      </c>
      <c r="G306" s="4">
        <v>45475.312002314815</v>
      </c>
      <c r="H306" s="2">
        <v>94.59</v>
      </c>
      <c r="I306" s="6">
        <v>0.9946236559139785</v>
      </c>
      <c r="K306" s="1"/>
      <c r="L306" s="4"/>
      <c r="M306" s="2"/>
      <c r="N306" s="6"/>
      <c r="U306" s="1"/>
      <c r="V306" s="4"/>
      <c r="W306" s="2"/>
      <c r="X306" s="6"/>
    </row>
    <row r="307" spans="1:24" x14ac:dyDescent="0.15">
      <c r="A307" s="1"/>
      <c r="B307" s="4"/>
      <c r="C307" s="2"/>
      <c r="D307" s="6"/>
      <c r="F307" s="1">
        <v>1455</v>
      </c>
      <c r="G307" s="4">
        <v>45475.315578703703</v>
      </c>
      <c r="H307" s="2">
        <v>88.05</v>
      </c>
      <c r="I307" s="6">
        <v>0.99556541019955658</v>
      </c>
      <c r="K307" s="1"/>
      <c r="L307" s="4"/>
      <c r="M307" s="2"/>
      <c r="N307" s="6"/>
      <c r="U307" s="1"/>
      <c r="V307" s="4"/>
      <c r="W307" s="2"/>
      <c r="X307" s="6"/>
    </row>
    <row r="308" spans="1:24" x14ac:dyDescent="0.15">
      <c r="A308" s="1"/>
      <c r="B308" s="4"/>
      <c r="C308" s="2"/>
      <c r="D308" s="6"/>
      <c r="F308" s="1">
        <v>1459</v>
      </c>
      <c r="G308" s="4">
        <v>45475.33934027778</v>
      </c>
      <c r="H308" s="2">
        <v>98.42</v>
      </c>
      <c r="I308" s="6">
        <v>0.99728997289972898</v>
      </c>
      <c r="K308" s="1"/>
      <c r="L308" s="4"/>
      <c r="M308" s="2"/>
      <c r="N308" s="6"/>
      <c r="U308" s="1"/>
      <c r="V308" s="4"/>
      <c r="W308" s="2"/>
      <c r="X308" s="6"/>
    </row>
    <row r="309" spans="1:24" x14ac:dyDescent="0.15">
      <c r="A309" s="1"/>
      <c r="B309" s="4"/>
      <c r="C309" s="2"/>
      <c r="D309" s="6"/>
      <c r="F309" s="1">
        <v>1460</v>
      </c>
      <c r="G309" s="4">
        <v>45475.345416666663</v>
      </c>
      <c r="H309" s="2">
        <v>89.65</v>
      </c>
      <c r="I309" s="6">
        <v>0.99677419354838714</v>
      </c>
      <c r="K309" s="1"/>
      <c r="L309" s="4"/>
      <c r="M309" s="2"/>
      <c r="N309" s="6"/>
      <c r="U309" s="1"/>
      <c r="V309" s="4"/>
      <c r="W309" s="2"/>
      <c r="X309" s="6"/>
    </row>
    <row r="310" spans="1:24" x14ac:dyDescent="0.15">
      <c r="B310" s="4"/>
      <c r="C310" s="2"/>
      <c r="D310" s="4"/>
      <c r="F310" s="1">
        <v>1461</v>
      </c>
      <c r="G310" s="4">
        <v>45475.348981481482</v>
      </c>
      <c r="H310" s="2">
        <v>99.88</v>
      </c>
      <c r="I310" s="6">
        <v>0.99170124481327804</v>
      </c>
      <c r="K310" s="1"/>
      <c r="L310" s="4"/>
      <c r="M310" s="2"/>
      <c r="N310" s="6"/>
      <c r="U310" s="1"/>
      <c r="V310" s="4"/>
      <c r="W310" s="2"/>
      <c r="X310" s="6"/>
    </row>
    <row r="311" spans="1:24" x14ac:dyDescent="0.15">
      <c r="B311" s="4"/>
      <c r="C311" s="2"/>
      <c r="D311" s="6"/>
      <c r="F311" s="1">
        <v>1462</v>
      </c>
      <c r="G311" s="4">
        <v>45476.323969907404</v>
      </c>
      <c r="H311" s="2">
        <v>91.28</v>
      </c>
      <c r="I311" s="6">
        <v>1</v>
      </c>
      <c r="K311" s="1"/>
      <c r="L311" s="4"/>
      <c r="M311" s="2"/>
      <c r="N311" s="6"/>
      <c r="P311" s="1"/>
      <c r="Q311" s="4"/>
      <c r="R311" s="2"/>
      <c r="S311" s="6"/>
      <c r="U311" s="1"/>
      <c r="V311" s="4"/>
      <c r="W311" s="2"/>
      <c r="X311" s="6"/>
    </row>
    <row r="312" spans="1:24" x14ac:dyDescent="0.15">
      <c r="B312" s="4"/>
      <c r="C312" s="2"/>
      <c r="D312" s="4"/>
      <c r="F312" s="1">
        <v>1463</v>
      </c>
      <c r="G312" s="4">
        <v>45476.328796296293</v>
      </c>
      <c r="H312" s="2">
        <v>90.96</v>
      </c>
      <c r="I312" s="6">
        <v>1</v>
      </c>
      <c r="K312" s="1"/>
      <c r="L312" s="4"/>
      <c r="M312" s="2"/>
      <c r="N312" s="6"/>
      <c r="P312" s="1"/>
      <c r="Q312" s="4"/>
      <c r="R312" s="2"/>
      <c r="S312" s="6"/>
      <c r="U312" s="1"/>
      <c r="V312" s="4"/>
      <c r="W312" s="2"/>
      <c r="X312" s="6"/>
    </row>
    <row r="313" spans="1:24" x14ac:dyDescent="0.15">
      <c r="B313" s="4"/>
      <c r="C313" s="2"/>
      <c r="D313" s="4"/>
      <c r="F313" s="1">
        <v>1464</v>
      </c>
      <c r="G313" s="4">
        <v>45476.332696759258</v>
      </c>
      <c r="H313" s="2">
        <v>93.42</v>
      </c>
      <c r="I313" s="6">
        <v>1</v>
      </c>
      <c r="K313" s="1"/>
      <c r="L313" s="4"/>
      <c r="M313" s="2"/>
      <c r="N313" s="6"/>
      <c r="P313" s="1"/>
      <c r="Q313" s="4"/>
      <c r="R313" s="2"/>
      <c r="S313" s="6"/>
      <c r="U313" s="1"/>
      <c r="V313" s="4"/>
      <c r="W313" s="2"/>
      <c r="X313" s="6"/>
    </row>
    <row r="314" spans="1:24" x14ac:dyDescent="0.15">
      <c r="B314" s="4"/>
      <c r="C314" s="2"/>
      <c r="D314" s="4"/>
      <c r="F314" s="1">
        <v>1465</v>
      </c>
      <c r="G314" s="4">
        <v>45476.340138888889</v>
      </c>
      <c r="H314" s="2">
        <v>94.4</v>
      </c>
      <c r="I314" s="6">
        <v>1</v>
      </c>
      <c r="K314" s="1"/>
      <c r="L314" s="4"/>
      <c r="M314" s="2"/>
      <c r="N314" s="6"/>
      <c r="P314" s="1"/>
      <c r="Q314" s="4"/>
      <c r="R314" s="2"/>
      <c r="S314" s="6"/>
      <c r="U314" s="1"/>
      <c r="V314" s="4"/>
      <c r="W314" s="2"/>
      <c r="X314" s="6"/>
    </row>
    <row r="315" spans="1:24" x14ac:dyDescent="0.15">
      <c r="B315" s="4"/>
      <c r="C315" s="2"/>
      <c r="D315" s="4"/>
      <c r="F315" s="1">
        <v>1466</v>
      </c>
      <c r="G315" s="4">
        <v>45477.321805555555</v>
      </c>
      <c r="H315" s="2">
        <v>91.72</v>
      </c>
      <c r="I315" s="6">
        <v>0.99375000000000002</v>
      </c>
      <c r="K315" s="1"/>
      <c r="L315" s="4"/>
      <c r="M315" s="2"/>
      <c r="N315" s="6"/>
      <c r="P315" s="1"/>
      <c r="Q315" s="4"/>
      <c r="R315" s="2"/>
      <c r="S315" s="6"/>
      <c r="U315" s="1"/>
      <c r="V315" s="4"/>
      <c r="W315" s="2"/>
      <c r="X315" s="6"/>
    </row>
    <row r="316" spans="1:24" x14ac:dyDescent="0.15">
      <c r="B316" s="4"/>
      <c r="C316" s="2"/>
      <c r="D316" s="4"/>
      <c r="F316" s="1">
        <v>1467</v>
      </c>
      <c r="G316" s="4">
        <v>45477.326516203706</v>
      </c>
      <c r="H316" s="2">
        <v>91.64</v>
      </c>
      <c r="I316" s="6">
        <v>0.99695121951219512</v>
      </c>
      <c r="K316" s="1"/>
      <c r="L316" s="4"/>
      <c r="M316" s="2"/>
      <c r="N316" s="6"/>
      <c r="P316" s="1"/>
      <c r="Q316" s="4"/>
      <c r="R316" s="2"/>
      <c r="S316" s="6"/>
      <c r="U316" s="1"/>
      <c r="V316" s="4"/>
      <c r="W316" s="2"/>
      <c r="X316" s="6"/>
    </row>
    <row r="317" spans="1:24" x14ac:dyDescent="0.15">
      <c r="B317" s="4"/>
      <c r="C317" s="2"/>
      <c r="D317" s="4"/>
      <c r="F317" s="1">
        <v>1468</v>
      </c>
      <c r="G317" s="4">
        <v>45477.352175925924</v>
      </c>
      <c r="H317" s="2">
        <v>94.96</v>
      </c>
      <c r="I317" s="6">
        <v>0.99377593360995853</v>
      </c>
      <c r="K317" s="1"/>
      <c r="L317" s="4"/>
      <c r="M317" s="2"/>
      <c r="N317" s="6"/>
      <c r="P317" s="1"/>
      <c r="Q317" s="4"/>
      <c r="R317" s="2"/>
      <c r="S317" s="6"/>
      <c r="U317" s="1"/>
      <c r="V317" s="4"/>
      <c r="W317" s="2"/>
      <c r="X317" s="6"/>
    </row>
    <row r="318" spans="1:24" x14ac:dyDescent="0.15">
      <c r="B318" s="4"/>
      <c r="C318" s="2"/>
      <c r="D318" s="4"/>
      <c r="F318" s="1">
        <v>1470</v>
      </c>
      <c r="G318" s="4">
        <v>45478.324328703704</v>
      </c>
      <c r="H318" s="2">
        <v>90.11</v>
      </c>
      <c r="I318" s="6">
        <v>0.99778761061946908</v>
      </c>
      <c r="K318" s="1"/>
      <c r="L318" s="4"/>
      <c r="M318" s="2"/>
      <c r="N318" s="6"/>
      <c r="P318" s="1"/>
      <c r="Q318" s="4"/>
      <c r="R318" s="2"/>
      <c r="S318" s="6"/>
      <c r="U318" s="1"/>
      <c r="V318" s="4"/>
      <c r="W318" s="2"/>
      <c r="X318" s="6"/>
    </row>
    <row r="319" spans="1:24" x14ac:dyDescent="0.15">
      <c r="B319" s="4"/>
      <c r="C319" s="2"/>
      <c r="D319" s="4"/>
      <c r="F319" s="1">
        <v>1472</v>
      </c>
      <c r="G319" s="4">
        <v>45478.330046296294</v>
      </c>
      <c r="H319" s="2">
        <v>90.71</v>
      </c>
      <c r="I319" s="6">
        <v>0.9916666666666667</v>
      </c>
      <c r="K319" s="1"/>
      <c r="L319" s="4"/>
      <c r="M319" s="2"/>
      <c r="N319" s="6"/>
      <c r="P319" s="1"/>
      <c r="Q319" s="4"/>
      <c r="R319" s="2"/>
      <c r="S319" s="6"/>
      <c r="U319" s="1"/>
      <c r="V319" s="4"/>
      <c r="W319" s="2"/>
      <c r="X319" s="6"/>
    </row>
    <row r="320" spans="1:24" x14ac:dyDescent="0.15">
      <c r="B320" s="4"/>
      <c r="C320" s="2"/>
      <c r="D320" s="4"/>
      <c r="F320" s="1">
        <v>1473</v>
      </c>
      <c r="G320" s="4">
        <v>45478.331250000003</v>
      </c>
      <c r="H320" s="2">
        <v>89.77</v>
      </c>
      <c r="I320" s="6">
        <v>1</v>
      </c>
      <c r="K320" s="1"/>
      <c r="L320" s="4"/>
      <c r="M320" s="2"/>
      <c r="N320" s="6"/>
      <c r="P320" s="1"/>
      <c r="Q320" s="4"/>
      <c r="R320" s="2"/>
      <c r="S320" s="6"/>
      <c r="U320" s="1"/>
      <c r="V320" s="4"/>
      <c r="W320" s="2"/>
      <c r="X320" s="6"/>
    </row>
    <row r="321" spans="2:24" x14ac:dyDescent="0.15">
      <c r="B321" s="4"/>
      <c r="C321" s="2"/>
      <c r="D321" s="4"/>
      <c r="F321" s="1">
        <v>1474</v>
      </c>
      <c r="G321" s="4">
        <v>45478.346921296295</v>
      </c>
      <c r="H321" s="2">
        <v>91.32</v>
      </c>
      <c r="I321" s="6">
        <v>1</v>
      </c>
      <c r="K321" s="1"/>
      <c r="L321" s="4"/>
      <c r="M321" s="2"/>
      <c r="N321" s="6"/>
      <c r="P321" s="1"/>
      <c r="Q321" s="4"/>
      <c r="R321" s="2"/>
      <c r="S321" s="6"/>
      <c r="U321" s="1"/>
      <c r="V321" s="4"/>
      <c r="W321" s="2"/>
      <c r="X321" s="6"/>
    </row>
    <row r="322" spans="2:24" x14ac:dyDescent="0.15">
      <c r="B322" s="4"/>
      <c r="C322" s="2"/>
      <c r="D322" s="4"/>
      <c r="F322" s="1">
        <v>1476</v>
      </c>
      <c r="G322" s="4">
        <v>45479.263773148145</v>
      </c>
      <c r="H322" s="2">
        <v>88.97</v>
      </c>
      <c r="I322" s="6">
        <v>0.99122807017543857</v>
      </c>
      <c r="K322" s="1"/>
      <c r="L322" s="4"/>
      <c r="M322" s="2"/>
      <c r="N322" s="6"/>
      <c r="P322" s="1"/>
      <c r="Q322" s="4"/>
      <c r="R322" s="2"/>
      <c r="S322" s="6"/>
      <c r="U322" s="1"/>
      <c r="V322" s="4"/>
      <c r="W322" s="2"/>
      <c r="X322" s="6"/>
    </row>
    <row r="323" spans="2:24" x14ac:dyDescent="0.15">
      <c r="B323" s="4"/>
      <c r="C323" s="2"/>
      <c r="D323" s="4"/>
      <c r="F323" s="1">
        <v>1480</v>
      </c>
      <c r="G323" s="4">
        <v>45479.280092592591</v>
      </c>
      <c r="H323" s="2">
        <v>95.18</v>
      </c>
      <c r="I323" s="6">
        <v>0.99561403508771928</v>
      </c>
      <c r="K323" s="1"/>
      <c r="L323" s="4"/>
      <c r="M323" s="2"/>
      <c r="N323" s="6"/>
      <c r="P323" s="1"/>
      <c r="Q323" s="4"/>
      <c r="R323" s="2"/>
      <c r="S323" s="6"/>
      <c r="U323" s="1"/>
      <c r="V323" s="4"/>
      <c r="W323" s="2"/>
      <c r="X323" s="6"/>
    </row>
    <row r="324" spans="2:24" x14ac:dyDescent="0.15">
      <c r="B324" s="4"/>
      <c r="C324" s="2"/>
      <c r="D324" s="4"/>
      <c r="F324" s="1">
        <v>1482</v>
      </c>
      <c r="G324" s="4">
        <v>45480.203726851854</v>
      </c>
      <c r="H324" s="2">
        <v>97.35</v>
      </c>
      <c r="I324" s="6">
        <v>1</v>
      </c>
      <c r="K324" s="1"/>
      <c r="L324" s="4"/>
      <c r="M324" s="2"/>
      <c r="N324" s="6"/>
      <c r="P324" s="1"/>
      <c r="Q324" s="4"/>
      <c r="R324" s="2"/>
      <c r="S324" s="6"/>
      <c r="U324" s="1"/>
      <c r="V324" s="4"/>
      <c r="W324" s="2"/>
      <c r="X324" s="6"/>
    </row>
    <row r="325" spans="2:24" x14ac:dyDescent="0.15">
      <c r="B325" s="4"/>
      <c r="C325" s="2"/>
      <c r="D325" s="4"/>
      <c r="F325" s="1">
        <v>1483</v>
      </c>
      <c r="G325" s="4">
        <v>45480.20590277778</v>
      </c>
      <c r="H325" s="2">
        <v>94.64</v>
      </c>
      <c r="I325" s="6">
        <v>0.99695121951219512</v>
      </c>
      <c r="K325" s="1"/>
      <c r="L325" s="4"/>
      <c r="M325" s="2"/>
      <c r="N325" s="6"/>
      <c r="P325" s="1"/>
      <c r="Q325" s="4"/>
      <c r="R325" s="2"/>
      <c r="S325" s="6"/>
      <c r="U325" s="1"/>
      <c r="V325" s="4"/>
      <c r="W325" s="2"/>
      <c r="X325" s="6"/>
    </row>
    <row r="326" spans="2:24" x14ac:dyDescent="0.15">
      <c r="B326" s="4"/>
      <c r="C326" s="2"/>
      <c r="D326" s="4"/>
      <c r="F326" s="1">
        <v>1484</v>
      </c>
      <c r="G326" s="4">
        <v>45480.20815972222</v>
      </c>
      <c r="H326" s="2">
        <v>89.77</v>
      </c>
      <c r="I326" s="6">
        <v>0.99744897959183676</v>
      </c>
      <c r="K326" s="1"/>
      <c r="L326" s="4"/>
      <c r="M326" s="2"/>
      <c r="N326" s="6"/>
      <c r="P326" s="1"/>
      <c r="Q326" s="4"/>
      <c r="R326" s="2"/>
      <c r="S326" s="6"/>
      <c r="U326" s="1"/>
      <c r="V326" s="4"/>
      <c r="W326" s="2"/>
      <c r="X326" s="6"/>
    </row>
    <row r="327" spans="2:24" x14ac:dyDescent="0.15">
      <c r="B327" s="4"/>
      <c r="C327" s="2"/>
      <c r="D327" s="4"/>
      <c r="F327" s="1">
        <v>1485</v>
      </c>
      <c r="G327" s="4">
        <v>45480.211180555554</v>
      </c>
      <c r="H327" s="2">
        <v>90.1</v>
      </c>
      <c r="I327" s="6">
        <v>0.99772727272727268</v>
      </c>
      <c r="K327" s="1"/>
      <c r="L327" s="4"/>
      <c r="M327" s="2"/>
      <c r="N327" s="6"/>
      <c r="P327" s="1"/>
      <c r="Q327" s="4"/>
      <c r="R327" s="2"/>
      <c r="S327" s="6"/>
      <c r="U327" s="1"/>
      <c r="V327" s="4"/>
      <c r="W327" s="2"/>
      <c r="X327" s="6"/>
    </row>
    <row r="328" spans="2:24" x14ac:dyDescent="0.15">
      <c r="B328" s="4"/>
      <c r="C328" s="2"/>
      <c r="D328" s="4"/>
      <c r="F328" s="1">
        <v>1486</v>
      </c>
      <c r="G328" s="4">
        <v>45480.275601851848</v>
      </c>
      <c r="H328" s="2">
        <v>91.02</v>
      </c>
      <c r="I328" s="6">
        <v>1</v>
      </c>
      <c r="K328" s="1"/>
      <c r="L328" s="4"/>
      <c r="M328" s="2"/>
      <c r="N328" s="6"/>
      <c r="P328" s="1"/>
      <c r="Q328" s="4"/>
      <c r="R328" s="2"/>
      <c r="S328" s="6"/>
      <c r="U328" s="1"/>
      <c r="V328" s="4"/>
      <c r="W328" s="2"/>
      <c r="X328" s="6"/>
    </row>
    <row r="329" spans="2:24" x14ac:dyDescent="0.15">
      <c r="B329" s="4"/>
      <c r="C329" s="2"/>
      <c r="D329" s="4"/>
      <c r="F329" s="1">
        <v>1487</v>
      </c>
      <c r="G329" s="4">
        <v>45480.278356481482</v>
      </c>
      <c r="H329" s="2">
        <v>88.05</v>
      </c>
      <c r="I329" s="6">
        <v>0.99044585987261147</v>
      </c>
      <c r="K329" s="1"/>
      <c r="L329" s="4"/>
      <c r="M329" s="2"/>
      <c r="N329" s="6"/>
      <c r="P329" s="1"/>
      <c r="Q329" s="4"/>
      <c r="R329" s="2"/>
      <c r="S329" s="6"/>
      <c r="U329" s="1"/>
      <c r="V329" s="4"/>
      <c r="W329" s="2"/>
      <c r="X329" s="6"/>
    </row>
    <row r="330" spans="2:24" x14ac:dyDescent="0.15">
      <c r="B330" s="4"/>
      <c r="C330" s="2"/>
      <c r="D330" s="4"/>
      <c r="F330" s="1">
        <v>1488</v>
      </c>
      <c r="G330" s="4">
        <v>45480.279409722221</v>
      </c>
      <c r="H330" s="2">
        <v>101.77</v>
      </c>
      <c r="I330" s="6">
        <v>1</v>
      </c>
      <c r="K330" s="1"/>
      <c r="L330" s="4"/>
      <c r="M330" s="2"/>
      <c r="N330" s="6"/>
      <c r="P330" s="1"/>
      <c r="Q330" s="4"/>
      <c r="R330" s="2"/>
      <c r="S330" s="6"/>
      <c r="U330" s="1"/>
      <c r="V330" s="4"/>
      <c r="W330" s="2"/>
      <c r="X330" s="6"/>
    </row>
    <row r="331" spans="2:24" x14ac:dyDescent="0.15">
      <c r="B331" s="4"/>
      <c r="C331" s="2"/>
      <c r="D331" s="4"/>
      <c r="F331" s="1"/>
      <c r="G331" s="4"/>
      <c r="H331" s="2"/>
      <c r="I331" s="6"/>
      <c r="K331" s="1"/>
      <c r="L331" s="4"/>
      <c r="M331" s="2"/>
      <c r="N331" s="6"/>
      <c r="P331" s="1"/>
      <c r="Q331" s="4"/>
      <c r="R331" s="2"/>
      <c r="S331" s="6"/>
      <c r="U331" s="1"/>
      <c r="V331" s="4"/>
      <c r="W331" s="2"/>
      <c r="X331" s="6"/>
    </row>
    <row r="332" spans="2:24" x14ac:dyDescent="0.15">
      <c r="B332" s="4"/>
      <c r="C332" s="2"/>
      <c r="D332" s="4"/>
      <c r="F332" s="1"/>
      <c r="G332" s="4"/>
      <c r="H332" s="2"/>
      <c r="I332" s="6"/>
      <c r="K332" s="1"/>
      <c r="L332" s="4"/>
      <c r="M332" s="2"/>
      <c r="N332" s="6"/>
      <c r="U332" s="1"/>
      <c r="V332" s="4"/>
      <c r="W332" s="2"/>
      <c r="X332" s="6"/>
    </row>
    <row r="333" spans="2:24" x14ac:dyDescent="0.15">
      <c r="B333" s="4"/>
      <c r="C333" s="2"/>
      <c r="D333" s="4"/>
      <c r="F333" s="1"/>
      <c r="G333" s="4"/>
      <c r="H333" s="2"/>
      <c r="I333" s="6"/>
      <c r="K333" s="1"/>
      <c r="L333" s="4"/>
      <c r="M333" s="2"/>
      <c r="N333" s="6"/>
      <c r="U333" s="1"/>
      <c r="V333" s="4"/>
      <c r="W333" s="2"/>
      <c r="X333" s="6"/>
    </row>
    <row r="334" spans="2:24" x14ac:dyDescent="0.15">
      <c r="B334" s="4"/>
      <c r="C334" s="2"/>
      <c r="D334" s="4"/>
      <c r="F334" s="1"/>
      <c r="G334" s="4"/>
      <c r="H334" s="2"/>
      <c r="I334" s="6"/>
      <c r="K334" s="1"/>
      <c r="L334" s="4"/>
      <c r="M334" s="2"/>
      <c r="N334" s="6"/>
      <c r="U334" s="1"/>
      <c r="V334" s="4"/>
      <c r="W334" s="2"/>
      <c r="X334" s="6"/>
    </row>
    <row r="335" spans="2:24" x14ac:dyDescent="0.15">
      <c r="B335" s="4"/>
      <c r="C335" s="2"/>
      <c r="D335" s="4"/>
      <c r="F335" s="1"/>
      <c r="G335" s="4"/>
      <c r="H335" s="2"/>
      <c r="I335" s="6"/>
      <c r="K335" s="1"/>
      <c r="L335" s="4"/>
      <c r="M335" s="2"/>
      <c r="N335" s="6"/>
      <c r="U335" s="1"/>
      <c r="V335" s="4"/>
      <c r="W335" s="2"/>
      <c r="X335" s="6"/>
    </row>
    <row r="336" spans="2:24" x14ac:dyDescent="0.15">
      <c r="B336" s="4"/>
      <c r="C336" s="2"/>
      <c r="D336" s="4"/>
      <c r="F336" s="1"/>
      <c r="G336" s="4"/>
      <c r="H336" s="2"/>
      <c r="I336" s="6"/>
      <c r="K336" s="1"/>
      <c r="L336" s="4"/>
      <c r="M336" s="2"/>
      <c r="N336" s="6"/>
      <c r="U336" s="1"/>
      <c r="V336" s="4"/>
      <c r="W336" s="2"/>
      <c r="X336" s="6"/>
    </row>
    <row r="337" spans="2:24" x14ac:dyDescent="0.15">
      <c r="B337" s="4"/>
      <c r="C337" s="2"/>
      <c r="D337" s="4"/>
      <c r="F337" s="1"/>
      <c r="G337" s="4"/>
      <c r="H337" s="2"/>
      <c r="I337" s="6"/>
      <c r="K337" s="1"/>
      <c r="L337" s="4"/>
      <c r="M337" s="2"/>
      <c r="N337" s="6"/>
      <c r="U337" s="1"/>
      <c r="V337" s="4"/>
      <c r="W337" s="2"/>
      <c r="X337" s="6"/>
    </row>
    <row r="338" spans="2:24" x14ac:dyDescent="0.15">
      <c r="B338" s="4"/>
      <c r="C338" s="2"/>
      <c r="D338" s="4"/>
      <c r="F338" s="1"/>
      <c r="G338" s="4"/>
      <c r="H338" s="2"/>
      <c r="I338" s="6"/>
      <c r="K338" s="1"/>
      <c r="L338" s="4"/>
      <c r="M338" s="2"/>
      <c r="N338" s="6"/>
      <c r="U338" s="1"/>
      <c r="V338" s="4"/>
      <c r="W338" s="2"/>
      <c r="X338" s="6"/>
    </row>
    <row r="339" spans="2:24" x14ac:dyDescent="0.15">
      <c r="B339" s="4"/>
      <c r="C339" s="2"/>
      <c r="D339" s="4"/>
      <c r="F339" s="1"/>
      <c r="G339" s="4"/>
      <c r="H339" s="2"/>
      <c r="I339" s="6"/>
      <c r="K339" s="1"/>
      <c r="L339" s="4"/>
      <c r="M339" s="2"/>
      <c r="N339" s="6"/>
      <c r="U339" s="1"/>
      <c r="V339" s="4"/>
      <c r="W339" s="2"/>
      <c r="X339" s="6"/>
    </row>
    <row r="340" spans="2:24" x14ac:dyDescent="0.15">
      <c r="B340" s="4"/>
      <c r="C340" s="2"/>
      <c r="D340" s="4"/>
      <c r="F340" s="1"/>
      <c r="G340" s="4"/>
      <c r="H340" s="2"/>
      <c r="I340" s="6"/>
      <c r="K340" s="1"/>
      <c r="L340" s="4"/>
      <c r="M340" s="2"/>
      <c r="N340" s="6"/>
      <c r="U340" s="1"/>
      <c r="V340" s="4"/>
      <c r="W340" s="2"/>
      <c r="X340" s="6"/>
    </row>
    <row r="341" spans="2:24" x14ac:dyDescent="0.15">
      <c r="B341" s="4"/>
      <c r="C341" s="2"/>
      <c r="D341" s="4"/>
      <c r="F341" s="1"/>
      <c r="G341" s="4"/>
      <c r="H341" s="2"/>
      <c r="I341" s="6"/>
      <c r="K341" s="1"/>
      <c r="L341" s="4"/>
      <c r="M341" s="2"/>
      <c r="N341" s="6"/>
      <c r="U341" s="1"/>
      <c r="V341" s="4"/>
      <c r="W341" s="2"/>
      <c r="X341" s="6"/>
    </row>
    <row r="342" spans="2:24" x14ac:dyDescent="0.15">
      <c r="B342" s="4"/>
      <c r="C342" s="2"/>
      <c r="D342" s="4"/>
      <c r="F342" s="1"/>
      <c r="G342" s="4"/>
      <c r="H342" s="2"/>
      <c r="I342" s="6"/>
      <c r="K342" s="1"/>
      <c r="L342" s="4"/>
      <c r="M342" s="2"/>
      <c r="N342" s="6"/>
      <c r="U342" s="1"/>
      <c r="V342" s="4"/>
      <c r="W342" s="2"/>
      <c r="X342" s="6"/>
    </row>
    <row r="343" spans="2:24" x14ac:dyDescent="0.15">
      <c r="B343" s="4"/>
      <c r="C343" s="2"/>
      <c r="D343" s="4"/>
      <c r="F343" s="1"/>
      <c r="G343" s="4"/>
      <c r="H343" s="2"/>
      <c r="I343" s="6"/>
      <c r="K343" s="1"/>
      <c r="L343" s="4"/>
      <c r="M343" s="2"/>
      <c r="N343" s="6"/>
      <c r="U343" s="1"/>
      <c r="V343" s="4"/>
      <c r="W343" s="2"/>
      <c r="X343" s="6"/>
    </row>
    <row r="344" spans="2:24" x14ac:dyDescent="0.15">
      <c r="B344" s="4"/>
      <c r="C344" s="2"/>
      <c r="D344" s="4"/>
      <c r="F344" s="1"/>
      <c r="G344" s="4"/>
      <c r="H344" s="2"/>
      <c r="I344" s="6"/>
      <c r="K344" s="1"/>
      <c r="L344" s="4"/>
      <c r="M344" s="2"/>
      <c r="N344" s="6"/>
      <c r="U344" s="1"/>
      <c r="V344" s="4"/>
      <c r="W344" s="2"/>
      <c r="X344" s="6"/>
    </row>
    <row r="345" spans="2:24" x14ac:dyDescent="0.15">
      <c r="B345" s="4"/>
      <c r="C345" s="2"/>
      <c r="D345" s="4"/>
      <c r="F345" s="1"/>
      <c r="G345" s="4"/>
      <c r="H345" s="2"/>
      <c r="I345" s="6"/>
      <c r="K345" s="1"/>
      <c r="L345" s="4"/>
      <c r="M345" s="2"/>
      <c r="N345" s="6"/>
      <c r="U345" s="1"/>
      <c r="V345" s="4"/>
      <c r="W345" s="2"/>
      <c r="X345" s="6"/>
    </row>
    <row r="346" spans="2:24" x14ac:dyDescent="0.15">
      <c r="B346" s="4"/>
      <c r="C346" s="2"/>
      <c r="D346" s="4"/>
      <c r="F346" s="1"/>
      <c r="G346" s="4"/>
      <c r="H346" s="2"/>
      <c r="I346" s="6"/>
      <c r="K346" s="1"/>
      <c r="L346" s="4"/>
      <c r="M346" s="2"/>
      <c r="N346" s="6"/>
      <c r="U346" s="1"/>
      <c r="V346" s="4"/>
      <c r="W346" s="2"/>
      <c r="X346" s="6"/>
    </row>
    <row r="347" spans="2:24" x14ac:dyDescent="0.15">
      <c r="B347" s="4"/>
      <c r="C347" s="2"/>
      <c r="D347" s="4"/>
      <c r="F347" s="1"/>
      <c r="G347" s="4"/>
      <c r="H347" s="2"/>
      <c r="I347" s="6"/>
      <c r="K347" s="1"/>
      <c r="L347" s="4"/>
      <c r="M347" s="2"/>
      <c r="N347" s="6"/>
      <c r="U347" s="1"/>
      <c r="V347" s="4"/>
      <c r="W347" s="2"/>
      <c r="X347" s="6"/>
    </row>
    <row r="348" spans="2:24" x14ac:dyDescent="0.15">
      <c r="B348" s="4"/>
      <c r="C348" s="2"/>
      <c r="D348" s="4"/>
      <c r="F348" s="1"/>
      <c r="G348" s="4"/>
      <c r="H348" s="2"/>
      <c r="I348" s="6"/>
      <c r="K348" s="1"/>
      <c r="L348" s="4"/>
      <c r="M348" s="2"/>
      <c r="N348" s="6"/>
      <c r="U348" s="1"/>
      <c r="V348" s="4"/>
      <c r="W348" s="2"/>
      <c r="X348" s="6"/>
    </row>
    <row r="349" spans="2:24" x14ac:dyDescent="0.15">
      <c r="B349" s="4"/>
      <c r="C349" s="2"/>
      <c r="D349" s="4"/>
      <c r="F349" s="1"/>
      <c r="G349" s="4"/>
      <c r="H349" s="2"/>
      <c r="I349" s="6"/>
      <c r="K349" s="1"/>
      <c r="L349" s="4"/>
      <c r="M349" s="2"/>
      <c r="N349" s="6"/>
      <c r="U349" s="1"/>
      <c r="V349" s="4"/>
      <c r="W349" s="2"/>
      <c r="X349" s="6"/>
    </row>
    <row r="350" spans="2:24" x14ac:dyDescent="0.15">
      <c r="B350" s="4"/>
      <c r="C350" s="2"/>
      <c r="D350" s="4"/>
      <c r="F350" s="1"/>
      <c r="G350" s="4"/>
      <c r="H350" s="2"/>
      <c r="I350" s="6"/>
      <c r="K350" s="1"/>
      <c r="L350" s="4"/>
      <c r="M350" s="2"/>
      <c r="N350" s="6"/>
      <c r="U350" s="1"/>
      <c r="V350" s="4"/>
      <c r="W350" s="2"/>
      <c r="X350" s="6"/>
    </row>
    <row r="351" spans="2:24" x14ac:dyDescent="0.15">
      <c r="B351" s="4"/>
      <c r="C351" s="2"/>
      <c r="D351" s="4"/>
      <c r="F351" s="1"/>
      <c r="G351" s="4"/>
      <c r="H351" s="2"/>
      <c r="I351" s="6"/>
      <c r="K351" s="1"/>
      <c r="L351" s="4"/>
      <c r="M351" s="2"/>
      <c r="N351" s="6"/>
      <c r="U351" s="1"/>
      <c r="V351" s="4"/>
      <c r="W351" s="2"/>
      <c r="X351" s="6"/>
    </row>
    <row r="352" spans="2:24" x14ac:dyDescent="0.15">
      <c r="B352" s="4"/>
      <c r="C352" s="2"/>
      <c r="D352" s="4"/>
      <c r="F352" s="1"/>
      <c r="G352" s="4"/>
      <c r="H352" s="2"/>
      <c r="I352" s="6"/>
      <c r="K352" s="1"/>
      <c r="L352" s="4"/>
      <c r="M352" s="2"/>
      <c r="N352" s="6"/>
      <c r="U352" s="1"/>
      <c r="V352" s="4"/>
      <c r="W352" s="2"/>
      <c r="X352" s="6"/>
    </row>
    <row r="353" spans="2:24" x14ac:dyDescent="0.15">
      <c r="B353" s="4"/>
      <c r="C353" s="2"/>
      <c r="D353" s="4"/>
      <c r="F353" s="1"/>
      <c r="G353" s="4"/>
      <c r="H353" s="2"/>
      <c r="I353" s="6"/>
      <c r="K353" s="1"/>
      <c r="L353" s="4"/>
      <c r="M353" s="2"/>
      <c r="N353" s="6"/>
      <c r="U353" s="1"/>
      <c r="V353" s="4"/>
      <c r="W353" s="2"/>
      <c r="X353" s="6"/>
    </row>
    <row r="354" spans="2:24" x14ac:dyDescent="0.15">
      <c r="B354" s="4"/>
      <c r="C354" s="2"/>
      <c r="D354" s="4"/>
      <c r="F354" s="1"/>
      <c r="G354" s="4"/>
      <c r="H354" s="2"/>
      <c r="I354" s="6"/>
      <c r="K354" s="1"/>
      <c r="L354" s="4"/>
      <c r="M354" s="2"/>
      <c r="N354" s="6"/>
      <c r="U354" s="1"/>
      <c r="V354" s="4"/>
      <c r="W354" s="2"/>
      <c r="X354" s="6"/>
    </row>
    <row r="355" spans="2:24" x14ac:dyDescent="0.15">
      <c r="B355" s="4"/>
      <c r="C355" s="2"/>
      <c r="D355" s="4"/>
      <c r="F355" s="1"/>
      <c r="G355" s="4"/>
      <c r="H355" s="2"/>
      <c r="I355" s="6"/>
      <c r="K355" s="1"/>
      <c r="L355" s="4"/>
      <c r="M355" s="2"/>
      <c r="N355" s="6"/>
    </row>
    <row r="356" spans="2:24" x14ac:dyDescent="0.15">
      <c r="B356" s="4"/>
      <c r="C356" s="2"/>
      <c r="D356" s="4"/>
      <c r="F356" s="1"/>
      <c r="G356" s="4"/>
      <c r="H356" s="2"/>
      <c r="I356" s="6"/>
      <c r="K356" s="1"/>
      <c r="L356" s="4"/>
      <c r="M356" s="2"/>
      <c r="N356" s="6"/>
    </row>
    <row r="357" spans="2:24" x14ac:dyDescent="0.15">
      <c r="B357" s="4"/>
      <c r="C357" s="2"/>
      <c r="D357" s="4"/>
      <c r="F357" s="1"/>
      <c r="G357" s="4"/>
      <c r="H357" s="2"/>
      <c r="I357" s="6"/>
      <c r="K357" s="1"/>
      <c r="L357" s="4"/>
      <c r="M357" s="2"/>
      <c r="N357" s="6"/>
    </row>
    <row r="358" spans="2:24" x14ac:dyDescent="0.15">
      <c r="B358" s="4"/>
      <c r="C358" s="2"/>
      <c r="D358" s="4"/>
      <c r="F358" s="1"/>
      <c r="G358" s="4"/>
      <c r="H358" s="2"/>
      <c r="I358" s="6"/>
      <c r="K358" s="1"/>
      <c r="L358" s="4"/>
      <c r="M358" s="2"/>
      <c r="N358" s="6"/>
    </row>
    <row r="359" spans="2:24" x14ac:dyDescent="0.15">
      <c r="B359" s="4"/>
      <c r="C359" s="2"/>
      <c r="D359" s="4"/>
      <c r="F359" s="1"/>
      <c r="G359" s="4"/>
      <c r="H359" s="2"/>
      <c r="I359" s="6"/>
      <c r="K359" s="1"/>
      <c r="L359" s="4"/>
      <c r="M359" s="2"/>
      <c r="N359" s="6"/>
    </row>
    <row r="360" spans="2:24" x14ac:dyDescent="0.15">
      <c r="B360" s="4"/>
      <c r="C360" s="2"/>
      <c r="D360" s="4"/>
      <c r="F360" s="1"/>
      <c r="G360" s="4"/>
      <c r="H360" s="2"/>
      <c r="I360" s="6"/>
      <c r="K360" s="1"/>
      <c r="L360" s="4"/>
      <c r="M360" s="2"/>
      <c r="N360" s="6"/>
    </row>
    <row r="361" spans="2:24" x14ac:dyDescent="0.15">
      <c r="B361" s="4"/>
      <c r="C361" s="2"/>
      <c r="D361" s="4"/>
      <c r="F361" s="1"/>
      <c r="G361" s="4"/>
      <c r="H361" s="2"/>
      <c r="I361" s="6"/>
      <c r="K361" s="1"/>
      <c r="L361" s="4"/>
      <c r="M361" s="2"/>
      <c r="N361" s="6"/>
    </row>
    <row r="362" spans="2:24" x14ac:dyDescent="0.15">
      <c r="B362" s="4"/>
      <c r="C362" s="2"/>
      <c r="D362" s="4"/>
      <c r="F362" s="1"/>
      <c r="G362" s="4"/>
      <c r="H362" s="2"/>
      <c r="I362" s="6"/>
      <c r="K362" s="1"/>
      <c r="L362" s="4"/>
      <c r="M362" s="2"/>
      <c r="N362" s="6"/>
    </row>
    <row r="363" spans="2:24" x14ac:dyDescent="0.15">
      <c r="B363" s="4"/>
      <c r="C363" s="2"/>
      <c r="D363" s="4"/>
      <c r="F363" s="1"/>
      <c r="G363" s="4"/>
      <c r="H363" s="2"/>
      <c r="I363" s="6"/>
      <c r="K363" s="1"/>
      <c r="L363" s="4"/>
      <c r="M363" s="2"/>
      <c r="N363" s="6"/>
    </row>
    <row r="364" spans="2:24" x14ac:dyDescent="0.15">
      <c r="B364" s="4"/>
      <c r="C364" s="2"/>
      <c r="D364" s="4"/>
      <c r="F364" s="1"/>
      <c r="G364" s="4"/>
      <c r="H364" s="2"/>
      <c r="I364" s="6"/>
      <c r="K364" s="1"/>
      <c r="L364" s="4"/>
      <c r="M364" s="2"/>
      <c r="N364" s="6"/>
    </row>
    <row r="365" spans="2:24" x14ac:dyDescent="0.15">
      <c r="B365" s="4"/>
      <c r="C365" s="2"/>
      <c r="D365" s="4"/>
      <c r="F365" s="1"/>
      <c r="G365" s="4"/>
      <c r="H365" s="2"/>
      <c r="I365" s="6"/>
      <c r="K365" s="1"/>
      <c r="L365" s="4"/>
      <c r="M365" s="2"/>
      <c r="N365" s="6"/>
    </row>
    <row r="366" spans="2:24" x14ac:dyDescent="0.15">
      <c r="B366" s="4"/>
      <c r="C366" s="2"/>
      <c r="D366" s="4"/>
      <c r="F366" s="1"/>
      <c r="G366" s="4"/>
      <c r="H366" s="2"/>
      <c r="I366" s="6"/>
      <c r="K366" s="1"/>
      <c r="L366" s="4"/>
      <c r="M366" s="2"/>
      <c r="N366" s="6"/>
    </row>
    <row r="367" spans="2:24" x14ac:dyDescent="0.15">
      <c r="B367" s="4"/>
      <c r="C367" s="2"/>
      <c r="D367" s="4"/>
      <c r="F367" s="1"/>
      <c r="G367" s="4"/>
      <c r="H367" s="2"/>
      <c r="I367" s="6"/>
      <c r="K367" s="1"/>
      <c r="L367" s="4"/>
      <c r="M367" s="2"/>
      <c r="N367" s="6"/>
    </row>
    <row r="368" spans="2:24" x14ac:dyDescent="0.15">
      <c r="B368" s="4"/>
      <c r="C368" s="2"/>
      <c r="D368" s="4"/>
      <c r="F368" s="1"/>
      <c r="G368" s="4"/>
      <c r="H368" s="2"/>
      <c r="I368" s="6"/>
      <c r="K368" s="1"/>
      <c r="L368" s="4"/>
      <c r="M368" s="2"/>
      <c r="N368" s="6"/>
    </row>
    <row r="369" spans="2:14" x14ac:dyDescent="0.15">
      <c r="B369" s="4"/>
      <c r="C369" s="2"/>
      <c r="D369" s="4"/>
      <c r="F369" s="1"/>
      <c r="G369" s="4"/>
      <c r="H369" s="2"/>
      <c r="I369" s="6"/>
      <c r="K369" s="1"/>
      <c r="L369" s="4"/>
      <c r="M369" s="2"/>
      <c r="N369" s="6"/>
    </row>
    <row r="370" spans="2:14" x14ac:dyDescent="0.15">
      <c r="B370" s="4"/>
      <c r="C370" s="2"/>
      <c r="D370" s="4"/>
      <c r="F370" s="1"/>
      <c r="G370" s="4"/>
      <c r="H370" s="2"/>
      <c r="I370" s="6"/>
      <c r="K370" s="1"/>
      <c r="L370" s="4"/>
      <c r="M370" s="2"/>
      <c r="N370" s="6"/>
    </row>
    <row r="371" spans="2:14" x14ac:dyDescent="0.15">
      <c r="B371" s="4"/>
      <c r="C371" s="2"/>
      <c r="D371" s="4"/>
      <c r="F371" s="1"/>
      <c r="G371" s="4"/>
      <c r="H371" s="2"/>
      <c r="I371" s="6"/>
      <c r="K371" s="1"/>
      <c r="L371" s="4"/>
      <c r="M371" s="2"/>
      <c r="N371" s="6"/>
    </row>
    <row r="372" spans="2:14" x14ac:dyDescent="0.15">
      <c r="B372" s="4"/>
      <c r="C372" s="2"/>
      <c r="D372" s="4"/>
      <c r="F372" s="1"/>
      <c r="G372" s="4"/>
      <c r="H372" s="2"/>
      <c r="I372" s="6"/>
      <c r="K372" s="1"/>
      <c r="L372" s="4"/>
      <c r="M372" s="2"/>
      <c r="N372" s="6"/>
    </row>
    <row r="373" spans="2:14" x14ac:dyDescent="0.15">
      <c r="B373" s="4"/>
      <c r="C373" s="2"/>
      <c r="D373" s="4"/>
      <c r="F373" s="1"/>
      <c r="G373" s="4"/>
      <c r="H373" s="2"/>
      <c r="I373" s="6"/>
      <c r="K373" s="1"/>
      <c r="L373" s="4"/>
      <c r="M373" s="2"/>
      <c r="N373" s="6"/>
    </row>
    <row r="374" spans="2:14" x14ac:dyDescent="0.15">
      <c r="B374" s="4"/>
      <c r="C374" s="2"/>
      <c r="D374" s="4"/>
      <c r="F374" s="1"/>
      <c r="G374" s="4"/>
      <c r="H374" s="2"/>
      <c r="I374" s="6"/>
      <c r="K374" s="1"/>
      <c r="L374" s="4"/>
      <c r="M374" s="2"/>
      <c r="N374" s="6"/>
    </row>
    <row r="375" spans="2:14" x14ac:dyDescent="0.15">
      <c r="B375" s="4"/>
      <c r="C375" s="2"/>
      <c r="D375" s="4"/>
      <c r="F375" s="1"/>
      <c r="G375" s="4"/>
      <c r="H375" s="2"/>
      <c r="I375" s="6"/>
      <c r="K375" s="1"/>
      <c r="L375" s="4"/>
      <c r="M375" s="2"/>
      <c r="N375" s="6"/>
    </row>
    <row r="376" spans="2:14" x14ac:dyDescent="0.15">
      <c r="B376" s="4"/>
      <c r="C376" s="2"/>
      <c r="D376" s="4"/>
      <c r="F376" s="1"/>
      <c r="G376" s="4"/>
      <c r="H376" s="2"/>
      <c r="I376" s="6"/>
      <c r="K376" s="1"/>
      <c r="L376" s="4"/>
      <c r="M376" s="2"/>
      <c r="N376" s="6"/>
    </row>
    <row r="377" spans="2:14" x14ac:dyDescent="0.15">
      <c r="B377" s="4"/>
      <c r="C377" s="2"/>
      <c r="D377" s="4"/>
      <c r="F377" s="1"/>
      <c r="G377" s="4"/>
      <c r="H377" s="2"/>
      <c r="I377" s="6"/>
      <c r="K377" s="1"/>
      <c r="L377" s="4"/>
      <c r="M377" s="2"/>
      <c r="N377" s="6"/>
    </row>
    <row r="378" spans="2:14" x14ac:dyDescent="0.15">
      <c r="B378" s="4"/>
      <c r="C378" s="2"/>
      <c r="D378" s="4"/>
      <c r="F378" s="1"/>
      <c r="G378" s="4"/>
      <c r="H378" s="2"/>
      <c r="I378" s="6"/>
      <c r="K378" s="1"/>
      <c r="L378" s="4"/>
      <c r="M378" s="2"/>
      <c r="N378" s="6"/>
    </row>
    <row r="379" spans="2:14" x14ac:dyDescent="0.15">
      <c r="B379" s="4"/>
      <c r="C379" s="2"/>
      <c r="D379" s="4"/>
      <c r="F379" s="1"/>
      <c r="G379" s="4"/>
      <c r="H379" s="2"/>
      <c r="I379" s="6"/>
      <c r="K379" s="1"/>
      <c r="L379" s="4"/>
      <c r="M379" s="2"/>
      <c r="N379" s="6"/>
    </row>
    <row r="380" spans="2:14" x14ac:dyDescent="0.15">
      <c r="B380" s="4"/>
      <c r="C380" s="2"/>
      <c r="D380" s="4"/>
      <c r="F380" s="1"/>
      <c r="G380" s="4"/>
      <c r="H380" s="2"/>
      <c r="I380" s="6"/>
      <c r="K380" s="1"/>
      <c r="L380" s="4"/>
      <c r="M380" s="2"/>
      <c r="N380" s="6"/>
    </row>
    <row r="381" spans="2:14" x14ac:dyDescent="0.15">
      <c r="B381" s="4"/>
      <c r="C381" s="2"/>
      <c r="D381" s="4"/>
      <c r="F381" s="1"/>
      <c r="G381" s="4"/>
      <c r="H381" s="2"/>
      <c r="I381" s="6"/>
      <c r="K381" s="1"/>
      <c r="L381" s="4"/>
      <c r="M381" s="2"/>
      <c r="N381" s="6"/>
    </row>
    <row r="382" spans="2:14" x14ac:dyDescent="0.15">
      <c r="B382" s="4"/>
      <c r="C382" s="2"/>
      <c r="D382" s="4"/>
      <c r="F382" s="1"/>
      <c r="G382" s="4"/>
      <c r="H382" s="2"/>
      <c r="I382" s="6"/>
      <c r="K382" s="1"/>
      <c r="L382" s="4"/>
      <c r="M382" s="2"/>
      <c r="N382" s="6"/>
    </row>
    <row r="383" spans="2:14" x14ac:dyDescent="0.15">
      <c r="B383" s="4"/>
      <c r="C383" s="2"/>
      <c r="D383" s="4"/>
      <c r="F383" s="1"/>
      <c r="G383" s="4"/>
      <c r="H383" s="2"/>
      <c r="I383" s="6"/>
      <c r="K383" s="1"/>
      <c r="L383" s="4"/>
      <c r="M383" s="2"/>
      <c r="N383" s="6"/>
    </row>
    <row r="384" spans="2:14" x14ac:dyDescent="0.15">
      <c r="B384" s="4"/>
      <c r="C384" s="2"/>
      <c r="D384" s="4"/>
      <c r="F384" s="1"/>
      <c r="G384" s="4"/>
      <c r="H384" s="2"/>
      <c r="I384" s="6"/>
      <c r="K384" s="1"/>
      <c r="L384" s="4"/>
      <c r="M384" s="2"/>
      <c r="N384" s="6"/>
    </row>
    <row r="385" spans="2:14" x14ac:dyDescent="0.15">
      <c r="B385" s="4"/>
      <c r="C385" s="2"/>
      <c r="D385" s="4"/>
      <c r="F385" s="1"/>
      <c r="G385" s="4"/>
      <c r="H385" s="2"/>
      <c r="I385" s="6"/>
      <c r="K385" s="1"/>
      <c r="L385" s="4"/>
      <c r="M385" s="2"/>
      <c r="N385" s="6"/>
    </row>
    <row r="386" spans="2:14" x14ac:dyDescent="0.15">
      <c r="B386" s="4"/>
      <c r="C386" s="2"/>
      <c r="D386" s="4"/>
      <c r="F386" s="1"/>
      <c r="G386" s="4"/>
      <c r="H386" s="2"/>
      <c r="I386" s="6"/>
      <c r="K386" s="1"/>
      <c r="L386" s="4"/>
      <c r="M386" s="2"/>
      <c r="N386" s="6"/>
    </row>
    <row r="387" spans="2:14" x14ac:dyDescent="0.15">
      <c r="B387" s="4"/>
      <c r="C387" s="2"/>
      <c r="D387" s="4"/>
      <c r="F387" s="1"/>
      <c r="G387" s="4"/>
      <c r="H387" s="2"/>
      <c r="I387" s="6"/>
      <c r="K387" s="1"/>
      <c r="L387" s="4"/>
      <c r="M387" s="2"/>
      <c r="N387" s="6"/>
    </row>
    <row r="388" spans="2:14" x14ac:dyDescent="0.15">
      <c r="B388" s="4"/>
      <c r="C388" s="2"/>
      <c r="D388" s="4"/>
      <c r="F388" s="1"/>
      <c r="G388" s="4"/>
      <c r="H388" s="2"/>
      <c r="I388" s="6"/>
      <c r="K388" s="1"/>
      <c r="L388" s="4"/>
      <c r="M388" s="2"/>
      <c r="N388" s="6"/>
    </row>
    <row r="389" spans="2:14" x14ac:dyDescent="0.15">
      <c r="B389" s="4"/>
      <c r="C389" s="2"/>
      <c r="D389" s="4"/>
      <c r="F389" s="1"/>
      <c r="G389" s="4"/>
      <c r="H389" s="2"/>
      <c r="I389" s="6"/>
      <c r="K389" s="1"/>
      <c r="L389" s="4"/>
      <c r="M389" s="2"/>
      <c r="N389" s="6"/>
    </row>
    <row r="390" spans="2:14" x14ac:dyDescent="0.15">
      <c r="B390" s="4"/>
      <c r="C390" s="2"/>
      <c r="D390" s="4"/>
      <c r="F390" s="1"/>
      <c r="G390" s="4"/>
      <c r="H390" s="2"/>
      <c r="I390" s="6"/>
      <c r="K390" s="1"/>
      <c r="L390" s="4"/>
      <c r="M390" s="2"/>
      <c r="N390" s="6"/>
    </row>
    <row r="391" spans="2:14" x14ac:dyDescent="0.15">
      <c r="B391" s="4"/>
      <c r="C391" s="2"/>
      <c r="D391" s="4"/>
      <c r="F391" s="1"/>
      <c r="G391" s="4"/>
      <c r="H391" s="2"/>
      <c r="I391" s="6"/>
      <c r="K391" s="1"/>
      <c r="L391" s="4"/>
      <c r="M391" s="2"/>
      <c r="N391" s="6"/>
    </row>
    <row r="392" spans="2:14" x14ac:dyDescent="0.15">
      <c r="B392" s="4"/>
      <c r="C392" s="2"/>
      <c r="D392" s="4"/>
      <c r="F392" s="1"/>
      <c r="G392" s="4"/>
      <c r="H392" s="2"/>
      <c r="I392" s="6"/>
      <c r="K392" s="1"/>
      <c r="L392" s="4"/>
      <c r="M392" s="2"/>
      <c r="N392" s="6"/>
    </row>
    <row r="393" spans="2:14" x14ac:dyDescent="0.15">
      <c r="B393" s="4"/>
      <c r="C393" s="2"/>
      <c r="D393" s="4"/>
      <c r="F393" s="1"/>
      <c r="G393" s="4"/>
      <c r="H393" s="2"/>
      <c r="I393" s="6"/>
      <c r="K393" s="1"/>
      <c r="L393" s="4"/>
      <c r="M393" s="2"/>
      <c r="N393" s="6"/>
    </row>
    <row r="394" spans="2:14" x14ac:dyDescent="0.15">
      <c r="B394" s="4"/>
      <c r="C394" s="2"/>
      <c r="D394" s="4"/>
      <c r="F394" s="1"/>
      <c r="G394" s="4"/>
      <c r="H394" s="2"/>
      <c r="I394" s="6"/>
      <c r="K394" s="1"/>
      <c r="L394" s="4"/>
      <c r="M394" s="2"/>
      <c r="N394" s="6"/>
    </row>
    <row r="395" spans="2:14" x14ac:dyDescent="0.15">
      <c r="B395" s="4"/>
      <c r="C395" s="2"/>
      <c r="D395" s="4"/>
      <c r="F395" s="1"/>
      <c r="G395" s="4"/>
      <c r="H395" s="2"/>
      <c r="I395" s="6"/>
      <c r="K395" s="1"/>
      <c r="L395" s="4"/>
      <c r="M395" s="2"/>
      <c r="N395" s="6"/>
    </row>
    <row r="396" spans="2:14" x14ac:dyDescent="0.15">
      <c r="B396" s="4"/>
      <c r="C396" s="2"/>
      <c r="D396" s="4"/>
      <c r="F396" s="1"/>
      <c r="G396" s="4"/>
      <c r="H396" s="2"/>
      <c r="I396" s="6"/>
      <c r="K396" s="1"/>
      <c r="L396" s="4"/>
      <c r="M396" s="2"/>
      <c r="N396" s="6"/>
    </row>
    <row r="397" spans="2:14" x14ac:dyDescent="0.15">
      <c r="B397" s="4"/>
      <c r="C397" s="2"/>
      <c r="D397" s="4"/>
      <c r="F397" s="1"/>
      <c r="G397" s="4"/>
      <c r="H397" s="2"/>
      <c r="I397" s="6"/>
      <c r="K397" s="1"/>
      <c r="L397" s="4"/>
      <c r="M397" s="2"/>
      <c r="N397" s="6"/>
    </row>
    <row r="398" spans="2:14" x14ac:dyDescent="0.15">
      <c r="B398" s="4"/>
      <c r="C398" s="2"/>
      <c r="D398" s="4"/>
      <c r="F398" s="1"/>
      <c r="G398" s="4"/>
      <c r="H398" s="2"/>
      <c r="I398" s="6"/>
      <c r="K398" s="1"/>
      <c r="L398" s="4"/>
      <c r="M398" s="2"/>
      <c r="N398" s="6"/>
    </row>
    <row r="399" spans="2:14" x14ac:dyDescent="0.15">
      <c r="B399" s="4"/>
      <c r="C399" s="2"/>
      <c r="D399" s="4"/>
      <c r="F399" s="1"/>
      <c r="G399" s="4"/>
      <c r="H399" s="2"/>
      <c r="I399" s="6"/>
      <c r="K399" s="1"/>
      <c r="L399" s="4"/>
      <c r="M399" s="2"/>
      <c r="N399" s="6"/>
    </row>
    <row r="400" spans="2:14" x14ac:dyDescent="0.15">
      <c r="B400" s="4"/>
      <c r="C400" s="2"/>
      <c r="D400" s="4"/>
      <c r="F400" s="1"/>
      <c r="G400" s="4"/>
      <c r="H400" s="2"/>
      <c r="I400" s="6"/>
      <c r="K400" s="1"/>
      <c r="L400" s="4"/>
      <c r="M400" s="2"/>
      <c r="N400" s="6"/>
    </row>
    <row r="401" spans="2:14" x14ac:dyDescent="0.15">
      <c r="B401" s="4"/>
      <c r="C401" s="2"/>
      <c r="D401" s="4"/>
      <c r="F401" s="1"/>
      <c r="G401" s="4"/>
      <c r="H401" s="2"/>
      <c r="I401" s="6"/>
      <c r="K401" s="1"/>
      <c r="L401" s="4"/>
      <c r="M401" s="2"/>
      <c r="N401" s="6"/>
    </row>
    <row r="402" spans="2:14" x14ac:dyDescent="0.15">
      <c r="B402" s="4"/>
      <c r="C402" s="2"/>
      <c r="D402" s="4"/>
      <c r="F402" s="1"/>
      <c r="G402" s="4"/>
      <c r="H402" s="2"/>
      <c r="I402" s="6"/>
      <c r="K402" s="1"/>
      <c r="L402" s="4"/>
      <c r="M402" s="2"/>
      <c r="N402" s="6"/>
    </row>
    <row r="403" spans="2:14" x14ac:dyDescent="0.15">
      <c r="B403" s="4"/>
      <c r="C403" s="2"/>
      <c r="D403" s="4"/>
      <c r="F403" s="1"/>
      <c r="G403" s="4"/>
      <c r="H403" s="2"/>
      <c r="I403" s="6"/>
      <c r="K403" s="1"/>
      <c r="L403" s="4"/>
      <c r="M403" s="2"/>
      <c r="N403" s="6"/>
    </row>
    <row r="404" spans="2:14" x14ac:dyDescent="0.15">
      <c r="B404" s="4"/>
      <c r="C404" s="2"/>
      <c r="D404" s="4"/>
      <c r="F404" s="1"/>
      <c r="G404" s="4"/>
      <c r="H404" s="2"/>
      <c r="I404" s="6"/>
      <c r="K404" s="1"/>
      <c r="L404" s="4"/>
      <c r="M404" s="2"/>
      <c r="N404" s="6"/>
    </row>
    <row r="405" spans="2:14" x14ac:dyDescent="0.15">
      <c r="B405" s="4"/>
      <c r="C405" s="2"/>
      <c r="D405" s="4"/>
      <c r="F405" s="1"/>
      <c r="G405" s="4"/>
      <c r="H405" s="2"/>
      <c r="I405" s="6"/>
      <c r="K405" s="1"/>
      <c r="L405" s="4"/>
      <c r="M405" s="2"/>
      <c r="N405" s="6"/>
    </row>
    <row r="406" spans="2:14" x14ac:dyDescent="0.15">
      <c r="B406" s="4"/>
      <c r="C406" s="2"/>
      <c r="D406" s="4"/>
      <c r="F406" s="1"/>
      <c r="G406" s="4"/>
      <c r="H406" s="2"/>
      <c r="I406" s="6"/>
      <c r="K406" s="1"/>
      <c r="L406" s="4"/>
      <c r="M406" s="2"/>
      <c r="N406" s="6"/>
    </row>
    <row r="407" spans="2:14" x14ac:dyDescent="0.15">
      <c r="B407" s="4"/>
      <c r="C407" s="2"/>
      <c r="D407" s="4"/>
      <c r="F407" s="1"/>
      <c r="G407" s="4"/>
      <c r="H407" s="2"/>
      <c r="I407" s="6"/>
      <c r="K407" s="1"/>
      <c r="L407" s="4"/>
      <c r="M407" s="2"/>
      <c r="N407" s="6"/>
    </row>
    <row r="408" spans="2:14" x14ac:dyDescent="0.15">
      <c r="B408" s="4"/>
      <c r="C408" s="2"/>
      <c r="D408" s="4"/>
      <c r="F408" s="1"/>
      <c r="G408" s="4"/>
      <c r="H408" s="2"/>
      <c r="I408" s="6"/>
      <c r="K408" s="1"/>
      <c r="L408" s="4"/>
      <c r="M408" s="2"/>
      <c r="N408" s="6"/>
    </row>
    <row r="409" spans="2:14" x14ac:dyDescent="0.15">
      <c r="B409" s="4"/>
      <c r="C409" s="2"/>
      <c r="D409" s="4"/>
      <c r="F409" s="1"/>
      <c r="G409" s="4"/>
      <c r="H409" s="2"/>
      <c r="I409" s="6"/>
      <c r="K409" s="1"/>
      <c r="L409" s="4"/>
      <c r="M409" s="2"/>
      <c r="N409" s="6"/>
    </row>
    <row r="410" spans="2:14" x14ac:dyDescent="0.15">
      <c r="B410" s="4"/>
      <c r="C410" s="2"/>
      <c r="D410" s="4"/>
      <c r="F410" s="1"/>
      <c r="G410" s="4"/>
      <c r="H410" s="2"/>
      <c r="I410" s="6"/>
      <c r="K410" s="1"/>
      <c r="L410" s="4"/>
      <c r="M410" s="2"/>
      <c r="N410" s="6"/>
    </row>
    <row r="411" spans="2:14" x14ac:dyDescent="0.15">
      <c r="B411" s="4"/>
      <c r="C411" s="2"/>
      <c r="D411" s="4"/>
      <c r="F411" s="1"/>
      <c r="G411" s="4"/>
      <c r="H411" s="2"/>
      <c r="I411" s="6"/>
      <c r="K411" s="1"/>
      <c r="L411" s="4"/>
      <c r="M411" s="2"/>
      <c r="N411" s="6"/>
    </row>
    <row r="412" spans="2:14" x14ac:dyDescent="0.15">
      <c r="B412" s="4"/>
      <c r="C412" s="2"/>
      <c r="D412" s="4"/>
      <c r="F412" s="1"/>
      <c r="G412" s="4"/>
      <c r="H412" s="2"/>
      <c r="I412" s="6"/>
      <c r="K412" s="1"/>
      <c r="L412" s="4"/>
      <c r="M412" s="2"/>
      <c r="N412" s="6"/>
    </row>
    <row r="413" spans="2:14" x14ac:dyDescent="0.15">
      <c r="B413" s="4"/>
      <c r="C413" s="2"/>
      <c r="D413" s="4"/>
      <c r="F413" s="1"/>
      <c r="G413" s="4"/>
      <c r="H413" s="2"/>
      <c r="I413" s="6"/>
      <c r="K413" s="1"/>
      <c r="L413" s="4"/>
      <c r="M413" s="2"/>
      <c r="N413" s="6"/>
    </row>
    <row r="414" spans="2:14" x14ac:dyDescent="0.15">
      <c r="B414" s="4"/>
      <c r="C414" s="2"/>
      <c r="D414" s="4"/>
      <c r="F414" s="1"/>
      <c r="G414" s="4"/>
      <c r="H414" s="2"/>
      <c r="I414" s="6"/>
      <c r="K414" s="1"/>
      <c r="L414" s="4"/>
      <c r="M414" s="2"/>
      <c r="N414" s="6"/>
    </row>
    <row r="415" spans="2:14" x14ac:dyDescent="0.15">
      <c r="B415" s="4"/>
      <c r="C415" s="2"/>
      <c r="D415" s="4"/>
      <c r="F415" s="1"/>
      <c r="G415" s="4"/>
      <c r="H415" s="2"/>
      <c r="I415" s="6"/>
      <c r="K415" s="1"/>
      <c r="L415" s="4"/>
      <c r="M415" s="2"/>
      <c r="N415" s="6"/>
    </row>
    <row r="416" spans="2:14" x14ac:dyDescent="0.15">
      <c r="B416" s="4"/>
      <c r="C416" s="2"/>
      <c r="D416" s="4"/>
      <c r="F416" s="1"/>
      <c r="G416" s="4"/>
      <c r="H416" s="2"/>
      <c r="I416" s="6"/>
      <c r="K416" s="1"/>
      <c r="L416" s="4"/>
      <c r="M416" s="2"/>
      <c r="N416" s="6"/>
    </row>
    <row r="417" spans="2:14" x14ac:dyDescent="0.15">
      <c r="B417" s="4"/>
      <c r="C417" s="2"/>
      <c r="D417" s="4"/>
      <c r="F417" s="1"/>
      <c r="G417" s="4"/>
      <c r="H417" s="2"/>
      <c r="I417" s="6"/>
      <c r="K417" s="1"/>
      <c r="L417" s="4"/>
      <c r="M417" s="2"/>
      <c r="N417" s="6"/>
    </row>
    <row r="418" spans="2:14" x14ac:dyDescent="0.15">
      <c r="B418" s="4"/>
      <c r="C418" s="2"/>
      <c r="D418" s="4"/>
      <c r="F418" s="1"/>
      <c r="G418" s="4"/>
      <c r="H418" s="2"/>
      <c r="I418" s="6"/>
      <c r="K418" s="1"/>
      <c r="L418" s="4"/>
      <c r="M418" s="2"/>
      <c r="N418" s="6"/>
    </row>
    <row r="419" spans="2:14" x14ac:dyDescent="0.15">
      <c r="B419" s="4"/>
      <c r="C419" s="2"/>
      <c r="D419" s="4"/>
      <c r="F419" s="1"/>
      <c r="G419" s="4"/>
      <c r="H419" s="2"/>
      <c r="I419" s="6"/>
      <c r="K419" s="1"/>
      <c r="L419" s="4"/>
      <c r="M419" s="2"/>
      <c r="N419" s="6"/>
    </row>
    <row r="420" spans="2:14" x14ac:dyDescent="0.15">
      <c r="B420" s="4"/>
      <c r="C420" s="2"/>
      <c r="D420" s="4"/>
      <c r="F420" s="1"/>
      <c r="G420" s="4"/>
      <c r="H420" s="2"/>
      <c r="I420" s="6"/>
      <c r="K420" s="1"/>
      <c r="L420" s="4"/>
      <c r="M420" s="2"/>
      <c r="N420" s="6"/>
    </row>
    <row r="421" spans="2:14" x14ac:dyDescent="0.15">
      <c r="B421" s="4"/>
      <c r="C421" s="2"/>
      <c r="D421" s="4"/>
      <c r="F421" s="1"/>
      <c r="G421" s="4"/>
      <c r="H421" s="2"/>
      <c r="I421" s="6"/>
      <c r="K421" s="1"/>
      <c r="L421" s="4"/>
      <c r="M421" s="2"/>
      <c r="N421" s="6"/>
    </row>
    <row r="422" spans="2:14" x14ac:dyDescent="0.15">
      <c r="B422" s="4"/>
      <c r="C422" s="2"/>
      <c r="D422" s="4"/>
      <c r="F422" s="1"/>
      <c r="G422" s="4"/>
      <c r="H422" s="2"/>
      <c r="I422" s="6"/>
      <c r="K422" s="1"/>
      <c r="L422" s="4"/>
      <c r="M422" s="2"/>
      <c r="N422" s="6"/>
    </row>
    <row r="423" spans="2:14" x14ac:dyDescent="0.15">
      <c r="B423" s="4"/>
      <c r="C423" s="2"/>
      <c r="D423" s="4"/>
      <c r="F423" s="1"/>
      <c r="G423" s="4"/>
      <c r="H423" s="2"/>
      <c r="I423" s="6"/>
      <c r="K423" s="1"/>
      <c r="L423" s="4"/>
      <c r="M423" s="2"/>
      <c r="N423" s="6"/>
    </row>
    <row r="424" spans="2:14" x14ac:dyDescent="0.15">
      <c r="B424" s="4"/>
      <c r="C424" s="2"/>
      <c r="D424" s="4"/>
      <c r="F424" s="1"/>
      <c r="G424" s="4"/>
      <c r="H424" s="2"/>
      <c r="I424" s="6"/>
      <c r="K424" s="1"/>
      <c r="L424" s="4"/>
      <c r="M424" s="2"/>
      <c r="N424" s="6"/>
    </row>
    <row r="425" spans="2:14" x14ac:dyDescent="0.15">
      <c r="B425" s="4"/>
      <c r="C425" s="2"/>
      <c r="D425" s="4"/>
      <c r="F425" s="1"/>
      <c r="G425" s="4"/>
      <c r="H425" s="2"/>
      <c r="I425" s="6"/>
      <c r="K425" s="1"/>
      <c r="L425" s="4"/>
      <c r="M425" s="2"/>
      <c r="N425" s="6"/>
    </row>
    <row r="426" spans="2:14" x14ac:dyDescent="0.15">
      <c r="B426" s="4"/>
      <c r="C426" s="2"/>
      <c r="D426" s="4"/>
      <c r="F426" s="1"/>
      <c r="G426" s="4"/>
      <c r="H426" s="2"/>
      <c r="I426" s="6"/>
      <c r="K426" s="1"/>
      <c r="L426" s="4"/>
      <c r="M426" s="2"/>
      <c r="N426" s="6"/>
    </row>
    <row r="427" spans="2:14" x14ac:dyDescent="0.15">
      <c r="B427" s="4"/>
      <c r="C427" s="2"/>
      <c r="D427" s="4"/>
      <c r="F427" s="1"/>
      <c r="G427" s="4"/>
      <c r="H427" s="2"/>
      <c r="I427" s="6"/>
      <c r="K427" s="1"/>
      <c r="L427" s="4"/>
      <c r="M427" s="2"/>
      <c r="N427" s="6"/>
    </row>
    <row r="428" spans="2:14" x14ac:dyDescent="0.15">
      <c r="B428" s="4"/>
      <c r="C428" s="2"/>
      <c r="D428" s="4"/>
      <c r="F428" s="1"/>
      <c r="G428" s="4"/>
      <c r="H428" s="2"/>
      <c r="I428" s="6"/>
      <c r="K428" s="1"/>
      <c r="L428" s="4"/>
      <c r="M428" s="2"/>
      <c r="N428" s="6"/>
    </row>
    <row r="429" spans="2:14" x14ac:dyDescent="0.15">
      <c r="B429" s="4"/>
      <c r="C429" s="2"/>
      <c r="D429" s="4"/>
      <c r="F429" s="1"/>
      <c r="G429" s="4"/>
      <c r="H429" s="2"/>
      <c r="I429" s="6"/>
      <c r="K429" s="1"/>
      <c r="L429" s="4"/>
      <c r="M429" s="2"/>
      <c r="N429" s="6"/>
    </row>
    <row r="430" spans="2:14" x14ac:dyDescent="0.15">
      <c r="B430" s="4"/>
      <c r="C430" s="2"/>
      <c r="D430" s="4"/>
      <c r="F430" s="1"/>
      <c r="G430" s="4"/>
      <c r="H430" s="2"/>
      <c r="I430" s="6"/>
      <c r="K430" s="1"/>
      <c r="L430" s="4"/>
      <c r="M430" s="2"/>
      <c r="N430" s="6"/>
    </row>
    <row r="431" spans="2:14" x14ac:dyDescent="0.15">
      <c r="B431" s="4"/>
      <c r="C431" s="2"/>
      <c r="D431" s="4"/>
      <c r="F431" s="1"/>
      <c r="G431" s="4"/>
      <c r="H431" s="2"/>
      <c r="I431" s="6"/>
      <c r="K431" s="1"/>
      <c r="L431" s="4"/>
      <c r="M431" s="2"/>
      <c r="N431" s="6"/>
    </row>
    <row r="432" spans="2:14" x14ac:dyDescent="0.15">
      <c r="B432" s="4"/>
      <c r="C432" s="2"/>
      <c r="D432" s="4"/>
      <c r="F432" s="1"/>
      <c r="G432" s="4"/>
      <c r="H432" s="2"/>
      <c r="I432" s="6"/>
      <c r="K432" s="1"/>
      <c r="L432" s="4"/>
      <c r="M432" s="2"/>
      <c r="N432" s="6"/>
    </row>
    <row r="433" spans="2:14" x14ac:dyDescent="0.15">
      <c r="B433" s="4"/>
      <c r="C433" s="2"/>
      <c r="D433" s="4"/>
      <c r="F433" s="1"/>
      <c r="G433" s="4"/>
      <c r="H433" s="2"/>
      <c r="I433" s="6"/>
      <c r="K433" s="1"/>
      <c r="L433" s="4"/>
      <c r="M433" s="2"/>
      <c r="N433" s="6"/>
    </row>
    <row r="434" spans="2:14" x14ac:dyDescent="0.15">
      <c r="B434" s="4"/>
      <c r="C434" s="2"/>
      <c r="D434" s="4"/>
      <c r="F434" s="1"/>
      <c r="G434" s="4"/>
      <c r="H434" s="2"/>
      <c r="I434" s="6"/>
      <c r="K434" s="1"/>
      <c r="L434" s="4"/>
      <c r="M434" s="2"/>
      <c r="N434" s="6"/>
    </row>
    <row r="435" spans="2:14" x14ac:dyDescent="0.15">
      <c r="B435" s="4"/>
      <c r="C435" s="2"/>
      <c r="D435" s="4"/>
      <c r="F435" s="1"/>
      <c r="G435" s="4"/>
      <c r="H435" s="2"/>
      <c r="I435" s="6"/>
      <c r="K435" s="1"/>
      <c r="L435" s="4"/>
      <c r="M435" s="2"/>
      <c r="N435" s="6"/>
    </row>
    <row r="436" spans="2:14" x14ac:dyDescent="0.15">
      <c r="B436" s="4"/>
      <c r="C436" s="2"/>
      <c r="D436" s="4"/>
      <c r="F436" s="1"/>
      <c r="G436" s="4"/>
      <c r="H436" s="2"/>
      <c r="I436" s="6"/>
      <c r="K436" s="1"/>
      <c r="L436" s="4"/>
      <c r="M436" s="2"/>
      <c r="N436" s="6"/>
    </row>
    <row r="437" spans="2:14" x14ac:dyDescent="0.15">
      <c r="B437" s="4"/>
      <c r="C437" s="2"/>
      <c r="D437" s="4"/>
      <c r="F437" s="1"/>
      <c r="G437" s="4"/>
      <c r="H437" s="2"/>
      <c r="I437" s="6"/>
      <c r="K437" s="1"/>
      <c r="L437" s="4"/>
      <c r="M437" s="2"/>
      <c r="N437" s="6"/>
    </row>
    <row r="438" spans="2:14" x14ac:dyDescent="0.15">
      <c r="B438" s="4"/>
      <c r="C438" s="2"/>
      <c r="D438" s="4"/>
      <c r="F438" s="1"/>
      <c r="G438" s="4"/>
      <c r="H438" s="2"/>
      <c r="I438" s="6"/>
      <c r="K438" s="1"/>
      <c r="L438" s="4"/>
      <c r="M438" s="2"/>
      <c r="N438" s="6"/>
    </row>
    <row r="439" spans="2:14" x14ac:dyDescent="0.15">
      <c r="B439" s="4"/>
      <c r="C439" s="2"/>
      <c r="D439" s="4"/>
      <c r="F439" s="1"/>
      <c r="G439" s="4"/>
      <c r="H439" s="2"/>
      <c r="I439" s="6"/>
      <c r="K439" s="1"/>
      <c r="L439" s="4"/>
      <c r="M439" s="2"/>
      <c r="N439" s="6"/>
    </row>
    <row r="440" spans="2:14" x14ac:dyDescent="0.15">
      <c r="B440" s="4"/>
      <c r="C440" s="2"/>
      <c r="D440" s="4"/>
      <c r="F440" s="1"/>
      <c r="G440" s="4"/>
      <c r="H440" s="2"/>
      <c r="I440" s="6"/>
      <c r="K440" s="1"/>
      <c r="L440" s="4"/>
      <c r="M440" s="2"/>
      <c r="N440" s="6"/>
    </row>
    <row r="441" spans="2:14" x14ac:dyDescent="0.15">
      <c r="B441" s="4"/>
      <c r="C441" s="2"/>
      <c r="D441" s="4"/>
      <c r="F441" s="1"/>
      <c r="G441" s="4"/>
      <c r="H441" s="2"/>
      <c r="I441" s="6"/>
      <c r="K441" s="1"/>
      <c r="L441" s="4"/>
      <c r="M441" s="2"/>
      <c r="N441" s="6"/>
    </row>
    <row r="442" spans="2:14" x14ac:dyDescent="0.15">
      <c r="B442" s="4"/>
      <c r="C442" s="2"/>
      <c r="D442" s="4"/>
      <c r="F442" s="1"/>
      <c r="G442" s="4"/>
      <c r="H442" s="2"/>
      <c r="I442" s="6"/>
      <c r="K442" s="1"/>
      <c r="L442" s="4"/>
      <c r="M442" s="2"/>
      <c r="N442" s="6"/>
    </row>
    <row r="443" spans="2:14" x14ac:dyDescent="0.15">
      <c r="B443" s="4"/>
      <c r="C443" s="2"/>
      <c r="D443" s="4"/>
      <c r="F443" s="1"/>
      <c r="G443" s="4"/>
      <c r="H443" s="2"/>
      <c r="I443" s="6"/>
      <c r="K443" s="1"/>
      <c r="L443" s="4"/>
      <c r="M443" s="2"/>
      <c r="N443" s="6"/>
    </row>
    <row r="444" spans="2:14" x14ac:dyDescent="0.15">
      <c r="B444" s="4"/>
      <c r="C444" s="2"/>
      <c r="D444" s="4"/>
      <c r="F444" s="1"/>
      <c r="G444" s="4"/>
      <c r="H444" s="2"/>
      <c r="I444" s="6"/>
      <c r="K444" s="1"/>
      <c r="L444" s="4"/>
      <c r="M444" s="2"/>
      <c r="N444" s="6"/>
    </row>
    <row r="445" spans="2:14" x14ac:dyDescent="0.15">
      <c r="B445" s="4"/>
      <c r="C445" s="2"/>
      <c r="D445" s="4"/>
      <c r="F445" s="1"/>
      <c r="G445" s="4"/>
      <c r="H445" s="2"/>
      <c r="I445" s="6"/>
      <c r="K445" s="1"/>
      <c r="L445" s="4"/>
      <c r="M445" s="2"/>
      <c r="N445" s="6"/>
    </row>
    <row r="446" spans="2:14" x14ac:dyDescent="0.15">
      <c r="B446" s="4"/>
      <c r="C446" s="2"/>
      <c r="D446" s="4"/>
      <c r="F446" s="1"/>
      <c r="G446" s="4"/>
      <c r="H446" s="2"/>
      <c r="I446" s="6"/>
      <c r="K446" s="1"/>
      <c r="L446" s="4"/>
      <c r="M446" s="2"/>
      <c r="N446" s="6"/>
    </row>
    <row r="447" spans="2:14" x14ac:dyDescent="0.15">
      <c r="B447" s="4"/>
      <c r="C447" s="2"/>
      <c r="D447" s="4"/>
      <c r="F447" s="1"/>
      <c r="G447" s="4"/>
      <c r="H447" s="2"/>
      <c r="I447" s="6"/>
      <c r="K447" s="1"/>
      <c r="L447" s="4"/>
      <c r="M447" s="2"/>
      <c r="N447" s="6"/>
    </row>
    <row r="448" spans="2:14" x14ac:dyDescent="0.15">
      <c r="B448" s="4"/>
      <c r="C448" s="2"/>
      <c r="D448" s="4"/>
      <c r="F448" s="1"/>
      <c r="G448" s="4"/>
      <c r="H448" s="2"/>
      <c r="I448" s="6"/>
      <c r="K448" s="1"/>
      <c r="L448" s="4"/>
      <c r="M448" s="2"/>
      <c r="N448" s="6"/>
    </row>
    <row r="449" spans="2:14" x14ac:dyDescent="0.15">
      <c r="B449" s="4"/>
      <c r="C449" s="2"/>
      <c r="D449" s="4"/>
      <c r="F449" s="1"/>
      <c r="G449" s="4"/>
      <c r="H449" s="2"/>
      <c r="I449" s="6"/>
      <c r="K449" s="1"/>
      <c r="L449" s="4"/>
      <c r="M449" s="2"/>
      <c r="N449" s="6"/>
    </row>
    <row r="450" spans="2:14" x14ac:dyDescent="0.15">
      <c r="B450" s="4"/>
      <c r="C450" s="2"/>
      <c r="D450" s="4"/>
      <c r="F450" s="1"/>
      <c r="G450" s="4"/>
      <c r="H450" s="2"/>
      <c r="I450" s="6"/>
      <c r="K450" s="1"/>
      <c r="L450" s="4"/>
      <c r="M450" s="2"/>
      <c r="N450" s="6"/>
    </row>
    <row r="451" spans="2:14" x14ac:dyDescent="0.15">
      <c r="B451" s="4"/>
      <c r="C451" s="2"/>
      <c r="D451" s="4"/>
      <c r="F451" s="1"/>
      <c r="G451" s="4"/>
      <c r="H451" s="2"/>
      <c r="I451" s="6"/>
      <c r="K451" s="1"/>
      <c r="L451" s="4"/>
      <c r="M451" s="2"/>
      <c r="N451" s="6"/>
    </row>
    <row r="452" spans="2:14" x14ac:dyDescent="0.15">
      <c r="B452" s="4"/>
      <c r="C452" s="2"/>
      <c r="D452" s="4"/>
      <c r="F452" s="1"/>
      <c r="G452" s="4"/>
      <c r="H452" s="2"/>
      <c r="I452" s="6"/>
      <c r="K452" s="1"/>
      <c r="L452" s="4"/>
      <c r="M452" s="2"/>
      <c r="N452" s="6"/>
    </row>
    <row r="453" spans="2:14" x14ac:dyDescent="0.15">
      <c r="B453" s="4"/>
      <c r="C453" s="2"/>
      <c r="D453" s="4"/>
      <c r="F453" s="1"/>
      <c r="G453" s="4"/>
      <c r="H453" s="2"/>
      <c r="I453" s="6"/>
      <c r="K453" s="1"/>
      <c r="L453" s="4"/>
      <c r="M453" s="2"/>
      <c r="N453" s="6"/>
    </row>
    <row r="454" spans="2:14" x14ac:dyDescent="0.15">
      <c r="B454" s="4"/>
      <c r="C454" s="2"/>
      <c r="D454" s="4"/>
      <c r="F454" s="1"/>
      <c r="G454" s="4"/>
      <c r="H454" s="2"/>
      <c r="I454" s="6"/>
      <c r="K454" s="1"/>
      <c r="L454" s="4"/>
      <c r="M454" s="2"/>
      <c r="N454" s="6"/>
    </row>
    <row r="455" spans="2:14" x14ac:dyDescent="0.15">
      <c r="B455" s="4"/>
      <c r="C455" s="2"/>
      <c r="D455" s="4"/>
      <c r="F455" s="1"/>
      <c r="G455" s="4"/>
      <c r="H455" s="2"/>
      <c r="I455" s="6"/>
      <c r="K455" s="1"/>
      <c r="L455" s="4"/>
      <c r="M455" s="2"/>
      <c r="N455" s="6"/>
    </row>
    <row r="456" spans="2:14" x14ac:dyDescent="0.15">
      <c r="B456" s="4"/>
      <c r="C456" s="2"/>
      <c r="D456" s="4"/>
      <c r="F456" s="1"/>
      <c r="G456" s="4"/>
      <c r="H456" s="2"/>
      <c r="I456" s="6"/>
      <c r="K456" s="1"/>
      <c r="L456" s="4"/>
      <c r="M456" s="2"/>
      <c r="N456" s="6"/>
    </row>
    <row r="457" spans="2:14" x14ac:dyDescent="0.15">
      <c r="B457" s="4"/>
      <c r="C457" s="2"/>
      <c r="D457" s="4"/>
      <c r="F457" s="1"/>
      <c r="G457" s="4"/>
      <c r="H457" s="2"/>
      <c r="I457" s="6"/>
      <c r="K457" s="1"/>
      <c r="L457" s="4"/>
      <c r="M457" s="2"/>
      <c r="N457" s="6"/>
    </row>
    <row r="458" spans="2:14" x14ac:dyDescent="0.15">
      <c r="B458" s="4"/>
      <c r="C458" s="2"/>
      <c r="D458" s="4"/>
      <c r="F458" s="1"/>
      <c r="G458" s="4"/>
      <c r="H458" s="2"/>
      <c r="I458" s="6"/>
      <c r="K458" s="1"/>
      <c r="L458" s="4"/>
      <c r="M458" s="2"/>
      <c r="N458" s="6"/>
    </row>
    <row r="459" spans="2:14" x14ac:dyDescent="0.15">
      <c r="B459" s="4"/>
      <c r="C459" s="2"/>
      <c r="D459" s="4"/>
      <c r="F459" s="1"/>
      <c r="G459" s="4"/>
      <c r="H459" s="2"/>
      <c r="I459" s="6"/>
      <c r="K459" s="1"/>
      <c r="L459" s="4"/>
      <c r="M459" s="2"/>
      <c r="N459" s="6"/>
    </row>
    <row r="460" spans="2:14" x14ac:dyDescent="0.15">
      <c r="B460" s="4"/>
      <c r="C460" s="2"/>
      <c r="D460" s="4"/>
      <c r="F460" s="1"/>
      <c r="G460" s="4"/>
      <c r="H460" s="2"/>
      <c r="I460" s="6"/>
      <c r="K460" s="1"/>
      <c r="L460" s="4"/>
      <c r="M460" s="2"/>
      <c r="N460" s="6"/>
    </row>
    <row r="461" spans="2:14" x14ac:dyDescent="0.15">
      <c r="B461" s="4"/>
      <c r="C461" s="2"/>
      <c r="D461" s="4"/>
      <c r="F461" s="1"/>
      <c r="G461" s="4"/>
      <c r="H461" s="2"/>
      <c r="I461" s="6"/>
      <c r="K461" s="1"/>
      <c r="L461" s="4"/>
      <c r="M461" s="2"/>
      <c r="N461" s="6"/>
    </row>
    <row r="462" spans="2:14" x14ac:dyDescent="0.15">
      <c r="B462" s="4"/>
      <c r="C462" s="2"/>
      <c r="D462" s="4"/>
      <c r="F462" s="1"/>
      <c r="G462" s="4"/>
      <c r="H462" s="2"/>
      <c r="I462" s="6"/>
      <c r="K462" s="1"/>
      <c r="L462" s="4"/>
      <c r="M462" s="2"/>
      <c r="N462" s="6"/>
    </row>
    <row r="463" spans="2:14" x14ac:dyDescent="0.15">
      <c r="B463" s="4"/>
      <c r="C463" s="2"/>
      <c r="D463" s="4"/>
      <c r="F463" s="1"/>
      <c r="G463" s="4"/>
      <c r="H463" s="2"/>
      <c r="I463" s="6"/>
      <c r="K463" s="1"/>
      <c r="L463" s="4"/>
      <c r="M463" s="2"/>
      <c r="N463" s="6"/>
    </row>
    <row r="464" spans="2:14" x14ac:dyDescent="0.15">
      <c r="B464" s="4"/>
      <c r="C464" s="2"/>
      <c r="D464" s="4"/>
      <c r="F464" s="1"/>
      <c r="G464" s="4"/>
      <c r="H464" s="2"/>
      <c r="I464" s="6"/>
      <c r="K464" s="1"/>
      <c r="L464" s="4"/>
      <c r="M464" s="2"/>
      <c r="N464" s="6"/>
    </row>
    <row r="465" spans="2:14" x14ac:dyDescent="0.15">
      <c r="B465" s="4"/>
      <c r="C465" s="2"/>
      <c r="D465" s="4"/>
      <c r="F465" s="1"/>
      <c r="G465" s="4"/>
      <c r="H465" s="2"/>
      <c r="I465" s="6"/>
      <c r="K465" s="1"/>
      <c r="L465" s="4"/>
      <c r="M465" s="2"/>
      <c r="N465" s="6"/>
    </row>
    <row r="466" spans="2:14" x14ac:dyDescent="0.15">
      <c r="B466" s="4"/>
      <c r="C466" s="2"/>
      <c r="D466" s="4"/>
      <c r="F466" s="1"/>
      <c r="G466" s="4"/>
      <c r="H466" s="2"/>
      <c r="I466" s="6"/>
      <c r="K466" s="1"/>
      <c r="L466" s="4"/>
      <c r="M466" s="2"/>
      <c r="N466" s="6"/>
    </row>
    <row r="467" spans="2:14" x14ac:dyDescent="0.15">
      <c r="B467" s="4"/>
      <c r="C467" s="2"/>
      <c r="D467" s="4"/>
      <c r="F467" s="1"/>
      <c r="G467" s="4"/>
      <c r="H467" s="2"/>
      <c r="I467" s="6"/>
      <c r="K467" s="1"/>
      <c r="L467" s="4"/>
      <c r="M467" s="2"/>
      <c r="N467" s="6"/>
    </row>
    <row r="468" spans="2:14" x14ac:dyDescent="0.15">
      <c r="B468" s="4"/>
      <c r="C468" s="2"/>
      <c r="D468" s="4"/>
      <c r="F468" s="1"/>
      <c r="G468" s="4"/>
      <c r="H468" s="2"/>
      <c r="I468" s="6"/>
      <c r="K468" s="1"/>
      <c r="L468" s="4"/>
      <c r="M468" s="2"/>
      <c r="N468" s="6"/>
    </row>
    <row r="469" spans="2:14" x14ac:dyDescent="0.15">
      <c r="B469" s="4"/>
      <c r="C469" s="2"/>
      <c r="D469" s="4"/>
      <c r="F469" s="1"/>
      <c r="G469" s="4"/>
      <c r="H469" s="2"/>
      <c r="I469" s="6"/>
      <c r="K469" s="1"/>
      <c r="L469" s="4"/>
      <c r="M469" s="2"/>
      <c r="N469" s="6"/>
    </row>
    <row r="470" spans="2:14" x14ac:dyDescent="0.15">
      <c r="B470" s="4"/>
      <c r="C470" s="2"/>
      <c r="D470" s="4"/>
      <c r="F470" s="1"/>
      <c r="G470" s="4"/>
      <c r="H470" s="2"/>
      <c r="I470" s="6"/>
      <c r="K470" s="1"/>
      <c r="L470" s="4"/>
      <c r="M470" s="2"/>
      <c r="N470" s="6"/>
    </row>
    <row r="471" spans="2:14" x14ac:dyDescent="0.15">
      <c r="B471" s="4"/>
      <c r="C471" s="2"/>
      <c r="D471" s="4"/>
      <c r="F471" s="1"/>
      <c r="G471" s="4"/>
      <c r="H471" s="2"/>
      <c r="I471" s="6"/>
      <c r="K471" s="1"/>
      <c r="L471" s="4"/>
      <c r="M471" s="2"/>
      <c r="N471" s="6"/>
    </row>
    <row r="472" spans="2:14" x14ac:dyDescent="0.15">
      <c r="B472" s="4"/>
      <c r="C472" s="2"/>
      <c r="D472" s="4"/>
      <c r="F472" s="1"/>
      <c r="G472" s="4"/>
      <c r="H472" s="2"/>
      <c r="I472" s="6"/>
      <c r="K472" s="1"/>
      <c r="L472" s="4"/>
      <c r="M472" s="2"/>
      <c r="N472" s="6"/>
    </row>
    <row r="473" spans="2:14" x14ac:dyDescent="0.15">
      <c r="B473" s="4"/>
      <c r="C473" s="2"/>
      <c r="D473" s="4"/>
      <c r="F473" s="1"/>
      <c r="G473" s="4"/>
      <c r="H473" s="2"/>
      <c r="I473" s="6"/>
      <c r="K473" s="1"/>
      <c r="L473" s="4"/>
      <c r="M473" s="2"/>
      <c r="N473" s="6"/>
    </row>
    <row r="474" spans="2:14" x14ac:dyDescent="0.15">
      <c r="B474" s="4"/>
      <c r="C474" s="2"/>
      <c r="D474" s="4"/>
      <c r="F474" s="1"/>
      <c r="G474" s="4"/>
      <c r="H474" s="2"/>
      <c r="I474" s="6"/>
      <c r="K474" s="1"/>
      <c r="L474" s="4"/>
      <c r="M474" s="2"/>
      <c r="N474" s="6"/>
    </row>
    <row r="475" spans="2:14" x14ac:dyDescent="0.15">
      <c r="B475" s="4"/>
      <c r="C475" s="2"/>
      <c r="D475" s="4"/>
      <c r="F475" s="1"/>
      <c r="G475" s="4"/>
      <c r="H475" s="2"/>
      <c r="I475" s="6"/>
      <c r="K475" s="1"/>
      <c r="L475" s="4"/>
      <c r="M475" s="2"/>
      <c r="N475" s="6"/>
    </row>
    <row r="476" spans="2:14" x14ac:dyDescent="0.15">
      <c r="B476" s="4"/>
      <c r="C476" s="2"/>
      <c r="D476" s="4"/>
      <c r="F476" s="1"/>
      <c r="G476" s="4"/>
      <c r="H476" s="2"/>
      <c r="I476" s="6"/>
      <c r="K476" s="1"/>
      <c r="L476" s="4"/>
      <c r="M476" s="2"/>
      <c r="N476" s="6"/>
    </row>
    <row r="477" spans="2:14" x14ac:dyDescent="0.15">
      <c r="B477" s="4"/>
      <c r="C477" s="2"/>
      <c r="D477" s="4"/>
      <c r="F477" s="1"/>
      <c r="G477" s="4"/>
      <c r="H477" s="2"/>
      <c r="I477" s="6"/>
      <c r="K477" s="1"/>
      <c r="L477" s="4"/>
      <c r="M477" s="2"/>
      <c r="N477" s="6"/>
    </row>
    <row r="478" spans="2:14" x14ac:dyDescent="0.15">
      <c r="B478" s="4"/>
      <c r="C478" s="2"/>
      <c r="D478" s="4"/>
      <c r="F478" s="1"/>
      <c r="G478" s="4"/>
      <c r="H478" s="2"/>
      <c r="I478" s="6"/>
      <c r="K478" s="1"/>
      <c r="L478" s="4"/>
      <c r="M478" s="2"/>
      <c r="N478" s="6"/>
    </row>
    <row r="479" spans="2:14" x14ac:dyDescent="0.15">
      <c r="B479" s="4"/>
      <c r="C479" s="2"/>
      <c r="D479" s="4"/>
      <c r="F479" s="1"/>
      <c r="G479" s="4"/>
      <c r="H479" s="2"/>
      <c r="I479" s="6"/>
      <c r="K479" s="1"/>
      <c r="L479" s="4"/>
      <c r="M479" s="2"/>
      <c r="N479" s="6"/>
    </row>
    <row r="480" spans="2:14" x14ac:dyDescent="0.15">
      <c r="B480" s="4"/>
      <c r="C480" s="2"/>
      <c r="D480" s="4"/>
      <c r="F480" s="1"/>
      <c r="G480" s="4"/>
      <c r="H480" s="2"/>
      <c r="I480" s="6"/>
      <c r="K480" s="1"/>
      <c r="L480" s="4"/>
      <c r="M480" s="2"/>
      <c r="N480" s="6"/>
    </row>
    <row r="481" spans="2:14" x14ac:dyDescent="0.15">
      <c r="B481" s="4"/>
      <c r="C481" s="2"/>
      <c r="D481" s="4"/>
      <c r="F481" s="1"/>
      <c r="G481" s="4"/>
      <c r="H481" s="2"/>
      <c r="I481" s="6"/>
      <c r="K481" s="1"/>
      <c r="L481" s="4"/>
      <c r="M481" s="2"/>
      <c r="N481" s="6"/>
    </row>
    <row r="482" spans="2:14" x14ac:dyDescent="0.15">
      <c r="B482" s="4"/>
      <c r="C482" s="2"/>
      <c r="D482" s="4"/>
      <c r="F482" s="1"/>
      <c r="G482" s="4"/>
      <c r="H482" s="2"/>
      <c r="I482" s="6"/>
      <c r="K482" s="1"/>
      <c r="L482" s="4"/>
      <c r="M482" s="2"/>
      <c r="N482" s="6"/>
    </row>
    <row r="483" spans="2:14" x14ac:dyDescent="0.15">
      <c r="B483" s="4"/>
      <c r="C483" s="2"/>
      <c r="D483" s="4"/>
      <c r="F483" s="1"/>
      <c r="G483" s="4"/>
      <c r="H483" s="2"/>
      <c r="I483" s="6"/>
      <c r="K483" s="1"/>
      <c r="L483" s="4"/>
      <c r="M483" s="2"/>
      <c r="N483" s="6"/>
    </row>
    <row r="484" spans="2:14" x14ac:dyDescent="0.15">
      <c r="B484" s="4"/>
      <c r="C484" s="2"/>
      <c r="D484" s="4"/>
      <c r="F484" s="1"/>
      <c r="G484" s="4"/>
      <c r="H484" s="2"/>
      <c r="I484" s="6"/>
      <c r="K484" s="1"/>
      <c r="L484" s="4"/>
      <c r="M484" s="2"/>
      <c r="N484" s="6"/>
    </row>
    <row r="485" spans="2:14" x14ac:dyDescent="0.15">
      <c r="B485" s="4"/>
      <c r="C485" s="2"/>
      <c r="D485" s="4"/>
      <c r="F485" s="1"/>
      <c r="G485" s="4"/>
      <c r="H485" s="2"/>
      <c r="I485" s="6"/>
      <c r="K485" s="1"/>
      <c r="L485" s="4"/>
      <c r="M485" s="2"/>
      <c r="N485" s="6"/>
    </row>
    <row r="486" spans="2:14" x14ac:dyDescent="0.15">
      <c r="B486" s="4"/>
      <c r="C486" s="2"/>
      <c r="D486" s="4"/>
      <c r="F486" s="1"/>
      <c r="G486" s="4"/>
      <c r="H486" s="2"/>
      <c r="I486" s="6"/>
      <c r="K486" s="1"/>
      <c r="L486" s="4"/>
      <c r="M486" s="2"/>
      <c r="N486" s="6"/>
    </row>
    <row r="487" spans="2:14" x14ac:dyDescent="0.15">
      <c r="B487" s="4"/>
      <c r="C487" s="2"/>
      <c r="D487" s="4"/>
      <c r="F487" s="1"/>
      <c r="G487" s="4"/>
      <c r="H487" s="2"/>
      <c r="I487" s="6"/>
      <c r="K487" s="1"/>
      <c r="L487" s="4"/>
      <c r="M487" s="2"/>
      <c r="N487" s="6"/>
    </row>
    <row r="488" spans="2:14" x14ac:dyDescent="0.15">
      <c r="B488" s="4"/>
      <c r="C488" s="2"/>
      <c r="D488" s="4"/>
      <c r="F488" s="1"/>
      <c r="G488" s="4"/>
      <c r="H488" s="2"/>
      <c r="I488" s="6"/>
    </row>
    <row r="489" spans="2:14" x14ac:dyDescent="0.15">
      <c r="B489" s="4"/>
      <c r="C489" s="2"/>
      <c r="D489" s="4"/>
      <c r="F489" s="1"/>
      <c r="G489" s="4"/>
      <c r="H489" s="2"/>
      <c r="I489" s="6"/>
    </row>
    <row r="490" spans="2:14" x14ac:dyDescent="0.15">
      <c r="B490" s="4"/>
      <c r="C490" s="2"/>
      <c r="D490" s="4"/>
      <c r="F490" s="1"/>
      <c r="G490" s="4"/>
      <c r="H490" s="2"/>
      <c r="I490" s="6"/>
    </row>
    <row r="491" spans="2:14" x14ac:dyDescent="0.15">
      <c r="B491" s="4"/>
      <c r="C491" s="2"/>
      <c r="D491" s="4"/>
      <c r="F491" s="1"/>
      <c r="G491" s="4"/>
      <c r="H491" s="2"/>
      <c r="I491" s="6"/>
    </row>
    <row r="492" spans="2:14" x14ac:dyDescent="0.15">
      <c r="B492" s="4"/>
      <c r="C492" s="2"/>
      <c r="D492" s="4"/>
      <c r="F492" s="1"/>
      <c r="G492" s="4"/>
      <c r="H492" s="2"/>
      <c r="I492" s="6"/>
    </row>
    <row r="493" spans="2:14" x14ac:dyDescent="0.15">
      <c r="B493" s="4"/>
      <c r="C493" s="2"/>
      <c r="D493" s="4"/>
      <c r="F493" s="1"/>
      <c r="G493" s="4"/>
      <c r="H493" s="2"/>
      <c r="I493" s="6"/>
    </row>
    <row r="494" spans="2:14" x14ac:dyDescent="0.15">
      <c r="B494" s="4"/>
      <c r="C494" s="2"/>
      <c r="D494" s="4"/>
      <c r="F494" s="1"/>
      <c r="G494" s="4"/>
      <c r="H494" s="2"/>
      <c r="I494" s="6"/>
    </row>
    <row r="495" spans="2:14" x14ac:dyDescent="0.15">
      <c r="B495" s="4"/>
      <c r="C495" s="2"/>
      <c r="D495" s="4"/>
      <c r="F495" s="1"/>
      <c r="G495" s="4"/>
      <c r="H495" s="2"/>
      <c r="I495" s="6"/>
    </row>
    <row r="496" spans="2:14" x14ac:dyDescent="0.15">
      <c r="B496" s="4"/>
      <c r="C496" s="2"/>
      <c r="D496" s="4"/>
      <c r="F496" s="1"/>
      <c r="G496" s="4"/>
      <c r="H496" s="2"/>
      <c r="I496" s="6"/>
    </row>
    <row r="497" spans="2:9" x14ac:dyDescent="0.15">
      <c r="B497" s="4"/>
      <c r="C497" s="2"/>
      <c r="D497" s="4"/>
      <c r="F497" s="1"/>
      <c r="G497" s="4"/>
      <c r="H497" s="2"/>
      <c r="I497" s="6"/>
    </row>
    <row r="498" spans="2:9" x14ac:dyDescent="0.15">
      <c r="B498" s="4"/>
      <c r="C498" s="2"/>
      <c r="D498" s="4"/>
      <c r="F498" s="1"/>
      <c r="G498" s="4"/>
      <c r="H498" s="2"/>
      <c r="I498" s="6"/>
    </row>
    <row r="499" spans="2:9" x14ac:dyDescent="0.15">
      <c r="B499" s="4"/>
      <c r="C499" s="2"/>
      <c r="D499" s="4"/>
      <c r="F499" s="1"/>
      <c r="G499" s="4"/>
      <c r="H499" s="2"/>
      <c r="I499" s="6"/>
    </row>
    <row r="500" spans="2:9" x14ac:dyDescent="0.15">
      <c r="B500" s="4"/>
      <c r="C500" s="2"/>
      <c r="D500" s="4"/>
      <c r="F500" s="1"/>
      <c r="G500" s="4"/>
      <c r="H500" s="2"/>
      <c r="I500" s="6"/>
    </row>
    <row r="501" spans="2:9" x14ac:dyDescent="0.15">
      <c r="B501" s="4"/>
      <c r="C501" s="2"/>
      <c r="D501" s="4"/>
      <c r="F501" s="1"/>
      <c r="G501" s="4"/>
      <c r="H501" s="2"/>
      <c r="I501" s="6"/>
    </row>
    <row r="502" spans="2:9" x14ac:dyDescent="0.15">
      <c r="B502" s="4"/>
      <c r="C502" s="2"/>
      <c r="D502" s="4"/>
      <c r="F502" s="1"/>
      <c r="G502" s="4"/>
      <c r="H502" s="2"/>
      <c r="I502" s="6"/>
    </row>
    <row r="503" spans="2:9" x14ac:dyDescent="0.15">
      <c r="B503" s="4"/>
      <c r="C503" s="2"/>
      <c r="D503" s="4"/>
      <c r="F503" s="1"/>
      <c r="G503" s="4"/>
      <c r="H503" s="2"/>
      <c r="I503" s="6"/>
    </row>
    <row r="504" spans="2:9" x14ac:dyDescent="0.15">
      <c r="B504" s="4"/>
      <c r="C504" s="2"/>
      <c r="D504" s="4"/>
      <c r="F504" s="1"/>
      <c r="G504" s="4"/>
      <c r="H504" s="2"/>
      <c r="I504" s="6"/>
    </row>
    <row r="505" spans="2:9" x14ac:dyDescent="0.15">
      <c r="B505" s="4"/>
      <c r="C505" s="2"/>
      <c r="D505" s="4"/>
      <c r="F505" s="1"/>
      <c r="G505" s="4"/>
      <c r="H505" s="2"/>
      <c r="I505" s="6"/>
    </row>
    <row r="506" spans="2:9" x14ac:dyDescent="0.15">
      <c r="B506" s="4"/>
      <c r="C506" s="2"/>
      <c r="D506" s="4"/>
      <c r="F506" s="1"/>
      <c r="G506" s="4"/>
      <c r="H506" s="2"/>
      <c r="I506" s="6"/>
    </row>
    <row r="507" spans="2:9" x14ac:dyDescent="0.15">
      <c r="B507" s="4"/>
      <c r="C507" s="2"/>
      <c r="D507" s="4"/>
      <c r="F507" s="1"/>
      <c r="G507" s="4"/>
      <c r="H507" s="2"/>
      <c r="I507" s="6"/>
    </row>
    <row r="508" spans="2:9" x14ac:dyDescent="0.15">
      <c r="B508" s="4"/>
      <c r="C508" s="2"/>
      <c r="D508" s="4"/>
      <c r="F508" s="1"/>
      <c r="G508" s="4"/>
      <c r="H508" s="2"/>
      <c r="I508" s="6"/>
    </row>
    <row r="509" spans="2:9" x14ac:dyDescent="0.15">
      <c r="B509" s="4"/>
      <c r="C509" s="2"/>
      <c r="D509" s="4"/>
      <c r="F509" s="1"/>
      <c r="G509" s="4"/>
      <c r="H509" s="2"/>
      <c r="I509" s="6"/>
    </row>
    <row r="510" spans="2:9" x14ac:dyDescent="0.15">
      <c r="B510" s="4"/>
      <c r="C510" s="2"/>
      <c r="D510" s="4"/>
      <c r="F510" s="1"/>
      <c r="G510" s="4"/>
      <c r="H510" s="2"/>
      <c r="I510" s="6"/>
    </row>
    <row r="511" spans="2:9" x14ac:dyDescent="0.15">
      <c r="B511" s="4"/>
      <c r="C511" s="2"/>
      <c r="D511" s="4"/>
      <c r="F511" s="1"/>
      <c r="G511" s="4"/>
      <c r="H511" s="2"/>
      <c r="I511" s="6"/>
    </row>
    <row r="512" spans="2:9" x14ac:dyDescent="0.15">
      <c r="B512" s="4"/>
      <c r="C512" s="2"/>
      <c r="D512" s="4"/>
      <c r="F512" s="1"/>
      <c r="G512" s="4"/>
      <c r="H512" s="2"/>
      <c r="I512" s="6"/>
    </row>
    <row r="513" spans="2:9" x14ac:dyDescent="0.15">
      <c r="B513" s="4"/>
      <c r="C513" s="2"/>
      <c r="D513" s="4"/>
      <c r="F513" s="1"/>
      <c r="G513" s="4"/>
      <c r="H513" s="2"/>
      <c r="I513" s="6"/>
    </row>
    <row r="514" spans="2:9" x14ac:dyDescent="0.15">
      <c r="B514" s="4"/>
      <c r="C514" s="2"/>
      <c r="D514" s="4"/>
      <c r="F514" s="1"/>
      <c r="G514" s="4"/>
      <c r="H514" s="2"/>
      <c r="I514" s="6"/>
    </row>
    <row r="515" spans="2:9" x14ac:dyDescent="0.15">
      <c r="B515" s="4"/>
      <c r="C515" s="2"/>
      <c r="D515" s="4"/>
      <c r="F515" s="1"/>
      <c r="G515" s="4"/>
      <c r="H515" s="2"/>
      <c r="I515" s="6"/>
    </row>
    <row r="516" spans="2:9" x14ac:dyDescent="0.15">
      <c r="B516" s="4"/>
      <c r="C516" s="2"/>
      <c r="D516" s="4"/>
      <c r="F516" s="1"/>
      <c r="G516" s="4"/>
      <c r="H516" s="2"/>
      <c r="I516" s="6"/>
    </row>
    <row r="517" spans="2:9" x14ac:dyDescent="0.15">
      <c r="B517" s="4"/>
      <c r="C517" s="2"/>
      <c r="D517" s="4"/>
      <c r="F517" s="1"/>
      <c r="G517" s="4"/>
      <c r="H517" s="2"/>
      <c r="I517" s="6"/>
    </row>
    <row r="518" spans="2:9" x14ac:dyDescent="0.15">
      <c r="B518" s="4"/>
      <c r="C518" s="2"/>
      <c r="D518" s="4"/>
      <c r="F518" s="1"/>
      <c r="G518" s="4"/>
      <c r="H518" s="2"/>
      <c r="I518" s="6"/>
    </row>
    <row r="519" spans="2:9" x14ac:dyDescent="0.15">
      <c r="B519" s="4"/>
      <c r="C519" s="2"/>
      <c r="D519" s="4"/>
      <c r="F519" s="1"/>
      <c r="G519" s="4"/>
      <c r="H519" s="2"/>
      <c r="I519" s="6"/>
    </row>
    <row r="520" spans="2:9" x14ac:dyDescent="0.15">
      <c r="B520" s="4"/>
      <c r="C520" s="2"/>
      <c r="D520" s="4"/>
      <c r="F520" s="1"/>
      <c r="G520" s="4"/>
      <c r="H520" s="2"/>
      <c r="I520" s="6"/>
    </row>
    <row r="521" spans="2:9" x14ac:dyDescent="0.15">
      <c r="B521" s="4"/>
      <c r="C521" s="2"/>
      <c r="D521" s="4"/>
      <c r="F521" s="1"/>
      <c r="G521" s="4"/>
      <c r="H521" s="2"/>
      <c r="I521" s="6"/>
    </row>
    <row r="522" spans="2:9" x14ac:dyDescent="0.15">
      <c r="B522" s="4"/>
      <c r="C522" s="2"/>
      <c r="D522" s="4"/>
      <c r="F522" s="1"/>
      <c r="G522" s="4"/>
      <c r="H522" s="2"/>
      <c r="I522" s="6"/>
    </row>
    <row r="523" spans="2:9" x14ac:dyDescent="0.15">
      <c r="B523" s="4"/>
      <c r="C523" s="2"/>
      <c r="D523" s="4"/>
      <c r="F523" s="1"/>
      <c r="G523" s="4"/>
      <c r="H523" s="2"/>
      <c r="I523" s="6"/>
    </row>
    <row r="524" spans="2:9" x14ac:dyDescent="0.15">
      <c r="B524" s="4"/>
      <c r="C524" s="2"/>
      <c r="D524" s="4"/>
      <c r="F524" s="1"/>
      <c r="G524" s="4"/>
      <c r="H524" s="2"/>
      <c r="I524" s="6"/>
    </row>
    <row r="525" spans="2:9" x14ac:dyDescent="0.15">
      <c r="B525" s="4"/>
      <c r="C525" s="2"/>
      <c r="D525" s="4"/>
      <c r="F525" s="1"/>
      <c r="G525" s="4"/>
      <c r="H525" s="2"/>
      <c r="I525" s="6"/>
    </row>
    <row r="526" spans="2:9" x14ac:dyDescent="0.15">
      <c r="B526" s="4"/>
      <c r="C526" s="2"/>
      <c r="D526" s="4"/>
      <c r="F526" s="1"/>
      <c r="G526" s="4"/>
      <c r="H526" s="2"/>
      <c r="I526" s="6"/>
    </row>
    <row r="527" spans="2:9" x14ac:dyDescent="0.15">
      <c r="B527" s="4"/>
      <c r="C527" s="2"/>
      <c r="D527" s="4"/>
      <c r="F527" s="1"/>
      <c r="G527" s="4"/>
      <c r="H527" s="2"/>
      <c r="I527" s="6"/>
    </row>
    <row r="528" spans="2:9" x14ac:dyDescent="0.15">
      <c r="B528" s="4"/>
      <c r="C528" s="2"/>
      <c r="D528" s="4"/>
      <c r="F528" s="1"/>
      <c r="G528" s="4"/>
      <c r="H528" s="2"/>
      <c r="I528" s="6"/>
    </row>
    <row r="529" spans="2:9" x14ac:dyDescent="0.15">
      <c r="B529" s="4"/>
      <c r="C529" s="2"/>
      <c r="D529" s="4"/>
      <c r="F529" s="1"/>
      <c r="G529" s="4"/>
      <c r="H529" s="2"/>
      <c r="I529" s="6"/>
    </row>
    <row r="530" spans="2:9" x14ac:dyDescent="0.15">
      <c r="B530" s="4"/>
      <c r="C530" s="2"/>
      <c r="D530" s="4"/>
      <c r="F530" s="1"/>
      <c r="G530" s="4"/>
      <c r="H530" s="2"/>
      <c r="I530" s="6"/>
    </row>
    <row r="531" spans="2:9" x14ac:dyDescent="0.15">
      <c r="B531" s="4"/>
      <c r="C531" s="2"/>
      <c r="D531" s="4"/>
      <c r="F531" s="1"/>
      <c r="G531" s="4"/>
      <c r="H531" s="2"/>
      <c r="I531" s="6"/>
    </row>
    <row r="532" spans="2:9" x14ac:dyDescent="0.15">
      <c r="B532" s="4"/>
      <c r="C532" s="2"/>
      <c r="D532" s="4"/>
      <c r="F532" s="1"/>
      <c r="G532" s="4"/>
      <c r="H532" s="2"/>
      <c r="I532" s="6"/>
    </row>
    <row r="533" spans="2:9" x14ac:dyDescent="0.15">
      <c r="B533" s="4"/>
      <c r="C533" s="2"/>
      <c r="D533" s="4"/>
      <c r="F533" s="1"/>
      <c r="G533" s="4"/>
      <c r="H533" s="2"/>
      <c r="I533" s="6"/>
    </row>
    <row r="534" spans="2:9" x14ac:dyDescent="0.15">
      <c r="B534" s="4"/>
      <c r="C534" s="2"/>
      <c r="D534" s="4"/>
      <c r="F534" s="1"/>
      <c r="G534" s="4"/>
      <c r="H534" s="2"/>
      <c r="I534" s="6"/>
    </row>
    <row r="535" spans="2:9" x14ac:dyDescent="0.15">
      <c r="B535" s="4"/>
      <c r="C535" s="2"/>
      <c r="D535" s="4"/>
      <c r="F535" s="1"/>
      <c r="G535" s="4"/>
      <c r="H535" s="2"/>
      <c r="I535" s="6"/>
    </row>
    <row r="536" spans="2:9" x14ac:dyDescent="0.15">
      <c r="B536" s="4"/>
      <c r="C536" s="2"/>
      <c r="D536" s="4"/>
      <c r="F536" s="1"/>
      <c r="G536" s="4"/>
      <c r="H536" s="2"/>
      <c r="I536" s="6"/>
    </row>
    <row r="537" spans="2:9" x14ac:dyDescent="0.15">
      <c r="B537" s="4"/>
      <c r="C537" s="2"/>
      <c r="D537" s="4"/>
    </row>
    <row r="538" spans="2:9" x14ac:dyDescent="0.15">
      <c r="B538" s="4"/>
      <c r="C538" s="2"/>
      <c r="D538" s="4"/>
    </row>
    <row r="539" spans="2:9" x14ac:dyDescent="0.15">
      <c r="B539" s="4"/>
      <c r="C539" s="2"/>
      <c r="D539" s="4"/>
    </row>
    <row r="540" spans="2:9" x14ac:dyDescent="0.15">
      <c r="B540" s="4"/>
      <c r="C540" s="2"/>
      <c r="D540" s="4"/>
    </row>
    <row r="541" spans="2:9" x14ac:dyDescent="0.15">
      <c r="B541" s="4"/>
      <c r="C541" s="2"/>
      <c r="D541" s="4"/>
    </row>
    <row r="542" spans="2:9" x14ac:dyDescent="0.15">
      <c r="B542" s="4"/>
      <c r="C542" s="2"/>
      <c r="D542" s="4"/>
    </row>
    <row r="543" spans="2:9" x14ac:dyDescent="0.15">
      <c r="B543" s="4"/>
      <c r="C543" s="2"/>
      <c r="D543" s="4"/>
    </row>
    <row r="544" spans="2:9" x14ac:dyDescent="0.15">
      <c r="B544" s="4"/>
      <c r="C544" s="2"/>
      <c r="D544" s="4"/>
    </row>
    <row r="545" spans="2:4" x14ac:dyDescent="0.15">
      <c r="B545" s="4"/>
      <c r="C545" s="2"/>
      <c r="D545" s="4"/>
    </row>
    <row r="546" spans="2:4" x14ac:dyDescent="0.15">
      <c r="B546" s="4"/>
      <c r="C546" s="2"/>
      <c r="D546" s="4"/>
    </row>
    <row r="547" spans="2:4" x14ac:dyDescent="0.15">
      <c r="B547" s="4"/>
      <c r="C547" s="2"/>
      <c r="D547" s="4"/>
    </row>
    <row r="548" spans="2:4" x14ac:dyDescent="0.15">
      <c r="B548" s="4"/>
      <c r="C548" s="2"/>
      <c r="D548" s="4"/>
    </row>
    <row r="549" spans="2:4" x14ac:dyDescent="0.15">
      <c r="B549" s="4"/>
      <c r="C549" s="2"/>
      <c r="D549" s="4"/>
    </row>
    <row r="550" spans="2:4" x14ac:dyDescent="0.15">
      <c r="B550" s="4"/>
      <c r="C550" s="2"/>
      <c r="D550" s="4"/>
    </row>
    <row r="551" spans="2:4" x14ac:dyDescent="0.15">
      <c r="B551" s="4"/>
      <c r="C551" s="2"/>
      <c r="D551" s="4"/>
    </row>
    <row r="552" spans="2:4" x14ac:dyDescent="0.15">
      <c r="B552" s="4"/>
      <c r="C552" s="2"/>
      <c r="D552" s="4"/>
    </row>
    <row r="553" spans="2:4" x14ac:dyDescent="0.15">
      <c r="B553" s="4"/>
      <c r="C553" s="2"/>
      <c r="D553" s="4"/>
    </row>
    <row r="554" spans="2:4" x14ac:dyDescent="0.15">
      <c r="B554" s="4"/>
      <c r="C554" s="2"/>
      <c r="D554" s="4"/>
    </row>
    <row r="555" spans="2:4" x14ac:dyDescent="0.15">
      <c r="B555" s="4"/>
      <c r="C555" s="2"/>
      <c r="D555" s="4"/>
    </row>
    <row r="556" spans="2:4" x14ac:dyDescent="0.15">
      <c r="B556" s="4"/>
      <c r="C556" s="2"/>
      <c r="D556" s="4"/>
    </row>
    <row r="557" spans="2:4" x14ac:dyDescent="0.15">
      <c r="B557" s="4"/>
      <c r="C557" s="2"/>
      <c r="D557" s="4"/>
    </row>
    <row r="558" spans="2:4" x14ac:dyDescent="0.15">
      <c r="B558" s="4"/>
      <c r="C558" s="2"/>
      <c r="D558" s="4"/>
    </row>
    <row r="559" spans="2:4" x14ac:dyDescent="0.15">
      <c r="B559" s="4"/>
      <c r="C559" s="2"/>
      <c r="D559" s="4"/>
    </row>
    <row r="560" spans="2:4" x14ac:dyDescent="0.15">
      <c r="B560" s="4"/>
      <c r="C560" s="2"/>
      <c r="D560" s="4"/>
    </row>
    <row r="561" spans="2:4" x14ac:dyDescent="0.15">
      <c r="B561" s="4"/>
      <c r="C561" s="2"/>
      <c r="D561" s="4"/>
    </row>
    <row r="562" spans="2:4" x14ac:dyDescent="0.15">
      <c r="B562" s="4"/>
      <c r="C562" s="2"/>
      <c r="D562" s="4"/>
    </row>
    <row r="563" spans="2:4" x14ac:dyDescent="0.15">
      <c r="B563" s="4"/>
      <c r="C563" s="2"/>
      <c r="D563" s="4"/>
    </row>
    <row r="564" spans="2:4" x14ac:dyDescent="0.15">
      <c r="B564" s="4"/>
      <c r="C564" s="2"/>
      <c r="D564" s="4"/>
    </row>
    <row r="565" spans="2:4" x14ac:dyDescent="0.15">
      <c r="B565" s="4"/>
      <c r="C565" s="2"/>
      <c r="D565" s="4"/>
    </row>
    <row r="566" spans="2:4" x14ac:dyDescent="0.15">
      <c r="B566" s="4"/>
      <c r="C566" s="2"/>
      <c r="D566" s="4"/>
    </row>
    <row r="567" spans="2:4" x14ac:dyDescent="0.15">
      <c r="B567" s="4"/>
      <c r="C567" s="2"/>
      <c r="D567" s="4"/>
    </row>
    <row r="568" spans="2:4" x14ac:dyDescent="0.15">
      <c r="B568" s="4"/>
      <c r="C568" s="2"/>
      <c r="D568" s="4"/>
    </row>
    <row r="569" spans="2:4" x14ac:dyDescent="0.15">
      <c r="B569" s="4"/>
      <c r="C569" s="2"/>
      <c r="D569" s="4"/>
    </row>
    <row r="570" spans="2:4" x14ac:dyDescent="0.15">
      <c r="B570" s="4"/>
      <c r="C570" s="2"/>
      <c r="D570" s="4"/>
    </row>
    <row r="571" spans="2:4" x14ac:dyDescent="0.15">
      <c r="B571" s="4"/>
      <c r="C571" s="2"/>
      <c r="D571" s="4"/>
    </row>
    <row r="572" spans="2:4" x14ac:dyDescent="0.15">
      <c r="B572" s="4"/>
      <c r="C572" s="2"/>
      <c r="D572" s="4"/>
    </row>
    <row r="573" spans="2:4" x14ac:dyDescent="0.15">
      <c r="B573" s="4"/>
      <c r="C573" s="2"/>
      <c r="D573" s="4"/>
    </row>
    <row r="574" spans="2:4" x14ac:dyDescent="0.15">
      <c r="B574" s="4"/>
      <c r="C574" s="2"/>
      <c r="D574" s="4"/>
    </row>
    <row r="575" spans="2:4" x14ac:dyDescent="0.15">
      <c r="B575" s="4"/>
      <c r="C575" s="2"/>
      <c r="D575" s="4"/>
    </row>
    <row r="576" spans="2:4" x14ac:dyDescent="0.15">
      <c r="B576" s="4"/>
      <c r="C576" s="2"/>
      <c r="D576" s="4"/>
    </row>
    <row r="577" spans="2:4" x14ac:dyDescent="0.15">
      <c r="B577" s="4"/>
      <c r="C577" s="2"/>
      <c r="D577" s="4"/>
    </row>
    <row r="578" spans="2:4" x14ac:dyDescent="0.15">
      <c r="B578" s="4"/>
      <c r="C578" s="2"/>
      <c r="D578" s="4"/>
    </row>
    <row r="579" spans="2:4" x14ac:dyDescent="0.15">
      <c r="B579" s="4"/>
      <c r="C579" s="2"/>
      <c r="D579" s="4"/>
    </row>
    <row r="580" spans="2:4" x14ac:dyDescent="0.15">
      <c r="B580" s="4"/>
      <c r="C580" s="2"/>
      <c r="D580" s="4"/>
    </row>
    <row r="581" spans="2:4" x14ac:dyDescent="0.15">
      <c r="B581" s="4"/>
      <c r="C581" s="2"/>
      <c r="D581" s="4"/>
    </row>
    <row r="582" spans="2:4" x14ac:dyDescent="0.15">
      <c r="B582" s="4"/>
      <c r="C582" s="2"/>
      <c r="D582" s="4"/>
    </row>
    <row r="583" spans="2:4" x14ac:dyDescent="0.15">
      <c r="B583" s="4"/>
      <c r="C583" s="2"/>
      <c r="D583" s="4"/>
    </row>
    <row r="584" spans="2:4" x14ac:dyDescent="0.15">
      <c r="B584" s="4"/>
      <c r="C584" s="2"/>
      <c r="D584" s="4"/>
    </row>
    <row r="585" spans="2:4" x14ac:dyDescent="0.15">
      <c r="B585" s="4"/>
      <c r="C585" s="2"/>
      <c r="D585" s="4"/>
    </row>
    <row r="586" spans="2:4" x14ac:dyDescent="0.15">
      <c r="B586" s="4"/>
      <c r="C586" s="2"/>
      <c r="D586" s="4"/>
    </row>
    <row r="587" spans="2:4" x14ac:dyDescent="0.15">
      <c r="B587" s="4"/>
      <c r="C587" s="2"/>
      <c r="D587" s="4"/>
    </row>
    <row r="588" spans="2:4" x14ac:dyDescent="0.15">
      <c r="B588" s="4"/>
      <c r="C588" s="2"/>
      <c r="D588" s="4"/>
    </row>
    <row r="589" spans="2:4" x14ac:dyDescent="0.15">
      <c r="B589" s="4"/>
      <c r="C589" s="2"/>
      <c r="D589" s="4"/>
    </row>
    <row r="590" spans="2:4" x14ac:dyDescent="0.15">
      <c r="B590" s="4"/>
      <c r="C590" s="2"/>
      <c r="D590" s="4"/>
    </row>
    <row r="591" spans="2:4" x14ac:dyDescent="0.15">
      <c r="B591" s="4"/>
      <c r="C591" s="2"/>
      <c r="D591" s="4"/>
    </row>
    <row r="592" spans="2:4" x14ac:dyDescent="0.15">
      <c r="B592" s="4"/>
      <c r="C592" s="2"/>
      <c r="D592" s="4"/>
    </row>
    <row r="593" spans="2:4" x14ac:dyDescent="0.15">
      <c r="B593" s="4"/>
      <c r="C593" s="2"/>
      <c r="D593" s="4"/>
    </row>
    <row r="594" spans="2:4" x14ac:dyDescent="0.15">
      <c r="B594" s="4"/>
      <c r="C594" s="2"/>
      <c r="D594" s="4"/>
    </row>
    <row r="595" spans="2:4" x14ac:dyDescent="0.15">
      <c r="B595" s="4"/>
      <c r="C595" s="2"/>
      <c r="D595" s="4"/>
    </row>
    <row r="596" spans="2:4" x14ac:dyDescent="0.15">
      <c r="B596" s="4"/>
      <c r="C596" s="2"/>
      <c r="D596" s="4"/>
    </row>
    <row r="597" spans="2:4" x14ac:dyDescent="0.15">
      <c r="B597" s="4"/>
      <c r="C597" s="2"/>
      <c r="D597" s="4"/>
    </row>
    <row r="598" spans="2:4" x14ac:dyDescent="0.15">
      <c r="B598" s="4"/>
      <c r="C598" s="2"/>
      <c r="D598" s="4"/>
    </row>
    <row r="599" spans="2:4" x14ac:dyDescent="0.15">
      <c r="B599" s="4"/>
      <c r="C599" s="2"/>
      <c r="D599" s="4"/>
    </row>
    <row r="600" spans="2:4" x14ac:dyDescent="0.15">
      <c r="B600" s="4"/>
      <c r="C600" s="2"/>
      <c r="D600" s="4"/>
    </row>
    <row r="601" spans="2:4" x14ac:dyDescent="0.15">
      <c r="B601" s="4"/>
      <c r="C601" s="2"/>
      <c r="D601" s="4"/>
    </row>
    <row r="602" spans="2:4" x14ac:dyDescent="0.15">
      <c r="B602" s="4"/>
      <c r="C602" s="2"/>
      <c r="D602" s="4"/>
    </row>
    <row r="603" spans="2:4" x14ac:dyDescent="0.15">
      <c r="B603" s="4"/>
      <c r="C603" s="2"/>
      <c r="D603" s="4"/>
    </row>
    <row r="604" spans="2:4" x14ac:dyDescent="0.15">
      <c r="B604" s="4"/>
      <c r="C604" s="2"/>
      <c r="D604" s="4"/>
    </row>
    <row r="605" spans="2:4" x14ac:dyDescent="0.15">
      <c r="B605" s="4"/>
      <c r="C605" s="2"/>
      <c r="D605" s="4"/>
    </row>
    <row r="606" spans="2:4" x14ac:dyDescent="0.15">
      <c r="B606" s="4"/>
      <c r="C606" s="2"/>
      <c r="D606" s="4"/>
    </row>
    <row r="607" spans="2:4" x14ac:dyDescent="0.15">
      <c r="B607" s="4"/>
      <c r="C607" s="2"/>
      <c r="D607" s="4"/>
    </row>
    <row r="608" spans="2:4" x14ac:dyDescent="0.15">
      <c r="B608" s="4"/>
      <c r="C608" s="2"/>
      <c r="D608" s="4"/>
    </row>
    <row r="609" spans="2:4" x14ac:dyDescent="0.15">
      <c r="B609" s="4"/>
      <c r="C609" s="2"/>
      <c r="D609" s="4"/>
    </row>
    <row r="610" spans="2:4" x14ac:dyDescent="0.15">
      <c r="B610" s="4"/>
      <c r="C610" s="2"/>
      <c r="D610" s="4"/>
    </row>
    <row r="611" spans="2:4" x14ac:dyDescent="0.15">
      <c r="B611" s="4"/>
      <c r="C611" s="2"/>
      <c r="D611" s="4"/>
    </row>
    <row r="612" spans="2:4" x14ac:dyDescent="0.15">
      <c r="B612" s="4"/>
      <c r="C612" s="2"/>
      <c r="D612" s="4"/>
    </row>
    <row r="613" spans="2:4" x14ac:dyDescent="0.15">
      <c r="B613" s="4"/>
      <c r="C613" s="2"/>
      <c r="D613" s="4"/>
    </row>
    <row r="614" spans="2:4" x14ac:dyDescent="0.15">
      <c r="B614" s="4"/>
      <c r="C614" s="2"/>
      <c r="D614" s="4"/>
    </row>
    <row r="615" spans="2:4" x14ac:dyDescent="0.15">
      <c r="B615" s="4"/>
      <c r="C615" s="2"/>
      <c r="D615" s="4"/>
    </row>
    <row r="616" spans="2:4" x14ac:dyDescent="0.15">
      <c r="B616" s="4"/>
      <c r="C616" s="2"/>
      <c r="D616" s="4"/>
    </row>
    <row r="617" spans="2:4" x14ac:dyDescent="0.15">
      <c r="B617" s="4"/>
      <c r="C617" s="2"/>
      <c r="D617" s="4"/>
    </row>
    <row r="618" spans="2:4" x14ac:dyDescent="0.15">
      <c r="B618" s="4"/>
      <c r="C618" s="2"/>
      <c r="D618" s="4"/>
    </row>
    <row r="619" spans="2:4" x14ac:dyDescent="0.15">
      <c r="B619" s="4"/>
      <c r="C619" s="2"/>
      <c r="D619" s="4"/>
    </row>
    <row r="620" spans="2:4" x14ac:dyDescent="0.15">
      <c r="B620" s="4"/>
      <c r="C620" s="2"/>
      <c r="D620" s="4"/>
    </row>
    <row r="621" spans="2:4" x14ac:dyDescent="0.15">
      <c r="B621" s="4"/>
      <c r="C621" s="2"/>
      <c r="D621" s="4"/>
    </row>
    <row r="622" spans="2:4" x14ac:dyDescent="0.15">
      <c r="B622" s="4"/>
      <c r="C622" s="2"/>
      <c r="D622" s="4"/>
    </row>
    <row r="623" spans="2:4" x14ac:dyDescent="0.15">
      <c r="B623" s="4"/>
      <c r="C623" s="2"/>
      <c r="D623" s="4"/>
    </row>
    <row r="624" spans="2:4" x14ac:dyDescent="0.15">
      <c r="B624" s="4"/>
      <c r="C624" s="2"/>
      <c r="D624" s="4"/>
    </row>
    <row r="625" spans="2:4" x14ac:dyDescent="0.15">
      <c r="B625" s="4"/>
      <c r="C625" s="2"/>
      <c r="D625" s="4"/>
    </row>
    <row r="626" spans="2:4" x14ac:dyDescent="0.15">
      <c r="B626" s="4"/>
      <c r="C626" s="2"/>
      <c r="D626" s="4"/>
    </row>
    <row r="627" spans="2:4" x14ac:dyDescent="0.15">
      <c r="B627" s="4"/>
      <c r="C627" s="2"/>
      <c r="D627" s="4"/>
    </row>
    <row r="628" spans="2:4" x14ac:dyDescent="0.15">
      <c r="B628" s="4"/>
      <c r="C628" s="2"/>
      <c r="D628" s="4"/>
    </row>
    <row r="629" spans="2:4" x14ac:dyDescent="0.15">
      <c r="B629" s="4"/>
      <c r="C629" s="2"/>
      <c r="D629" s="4"/>
    </row>
    <row r="630" spans="2:4" x14ac:dyDescent="0.15">
      <c r="B630" s="4"/>
      <c r="C630" s="2"/>
      <c r="D630" s="4"/>
    </row>
    <row r="631" spans="2:4" x14ac:dyDescent="0.15">
      <c r="B631" s="4"/>
      <c r="C631" s="2"/>
      <c r="D631" s="4"/>
    </row>
    <row r="632" spans="2:4" x14ac:dyDescent="0.15">
      <c r="B632" s="4"/>
      <c r="C632" s="2"/>
      <c r="D632" s="4"/>
    </row>
    <row r="633" spans="2:4" x14ac:dyDescent="0.15">
      <c r="B633" s="4"/>
      <c r="C633" s="2"/>
      <c r="D633" s="4"/>
    </row>
    <row r="634" spans="2:4" x14ac:dyDescent="0.15">
      <c r="B634" s="4"/>
      <c r="C634" s="2"/>
      <c r="D634" s="4"/>
    </row>
    <row r="635" spans="2:4" x14ac:dyDescent="0.15">
      <c r="B635" s="4"/>
      <c r="C635" s="2"/>
      <c r="D635" s="4"/>
    </row>
    <row r="636" spans="2:4" x14ac:dyDescent="0.15">
      <c r="B636" s="4"/>
      <c r="C636" s="2"/>
      <c r="D636" s="4"/>
    </row>
    <row r="637" spans="2:4" x14ac:dyDescent="0.15">
      <c r="B637" s="4"/>
      <c r="C637" s="2"/>
      <c r="D637" s="4"/>
    </row>
    <row r="638" spans="2:4" x14ac:dyDescent="0.15">
      <c r="B638" s="4"/>
      <c r="C638" s="2"/>
      <c r="D638" s="4"/>
    </row>
    <row r="639" spans="2:4" x14ac:dyDescent="0.15">
      <c r="B639" s="4"/>
      <c r="C639" s="2"/>
      <c r="D639" s="4"/>
    </row>
    <row r="640" spans="2:4" x14ac:dyDescent="0.15">
      <c r="B640" s="4"/>
      <c r="C640" s="2"/>
      <c r="D640" s="4"/>
    </row>
    <row r="641" spans="2:4" x14ac:dyDescent="0.15">
      <c r="B641" s="4"/>
      <c r="C641" s="2"/>
      <c r="D641" s="4"/>
    </row>
    <row r="642" spans="2:4" x14ac:dyDescent="0.15">
      <c r="B642" s="4"/>
      <c r="C642" s="2"/>
      <c r="D642" s="4"/>
    </row>
    <row r="643" spans="2:4" x14ac:dyDescent="0.15">
      <c r="B643" s="4"/>
      <c r="C643" s="2"/>
      <c r="D643" s="4"/>
    </row>
    <row r="644" spans="2:4" x14ac:dyDescent="0.15">
      <c r="B644" s="4"/>
      <c r="C644" s="2"/>
      <c r="D644" s="4"/>
    </row>
    <row r="645" spans="2:4" x14ac:dyDescent="0.15">
      <c r="B645" s="4"/>
      <c r="C645" s="2"/>
      <c r="D645" s="4"/>
    </row>
    <row r="646" spans="2:4" x14ac:dyDescent="0.15">
      <c r="B646" s="4"/>
      <c r="C646" s="2"/>
      <c r="D646" s="4"/>
    </row>
    <row r="647" spans="2:4" x14ac:dyDescent="0.15">
      <c r="B647" s="4"/>
      <c r="C647" s="2"/>
      <c r="D647" s="4"/>
    </row>
    <row r="648" spans="2:4" x14ac:dyDescent="0.15">
      <c r="B648" s="4"/>
      <c r="C648" s="2"/>
      <c r="D648" s="4"/>
    </row>
    <row r="649" spans="2:4" x14ac:dyDescent="0.15">
      <c r="B649" s="4"/>
      <c r="C649" s="2"/>
      <c r="D649" s="4"/>
    </row>
    <row r="650" spans="2:4" x14ac:dyDescent="0.15">
      <c r="B650" s="4"/>
      <c r="C650" s="2"/>
      <c r="D650" s="4"/>
    </row>
    <row r="651" spans="2:4" x14ac:dyDescent="0.15">
      <c r="B651" s="4"/>
      <c r="C651" s="2"/>
      <c r="D651" s="4"/>
    </row>
    <row r="652" spans="2:4" x14ac:dyDescent="0.15">
      <c r="B652" s="4"/>
      <c r="C652" s="2"/>
      <c r="D652" s="4"/>
    </row>
    <row r="653" spans="2:4" x14ac:dyDescent="0.15">
      <c r="B653" s="4"/>
      <c r="C653" s="2"/>
      <c r="D653" s="4"/>
    </row>
    <row r="654" spans="2:4" x14ac:dyDescent="0.15">
      <c r="B654" s="4"/>
      <c r="C654" s="2"/>
      <c r="D654" s="4"/>
    </row>
    <row r="655" spans="2:4" x14ac:dyDescent="0.15">
      <c r="B655" s="4"/>
      <c r="C655" s="2"/>
      <c r="D655" s="4"/>
    </row>
    <row r="656" spans="2:4" x14ac:dyDescent="0.15">
      <c r="B656" s="4"/>
      <c r="C656" s="2"/>
      <c r="D656" s="4"/>
    </row>
    <row r="657" spans="2:4" x14ac:dyDescent="0.15">
      <c r="B657" s="4"/>
      <c r="C657" s="2"/>
      <c r="D657" s="4"/>
    </row>
    <row r="658" spans="2:4" x14ac:dyDescent="0.15">
      <c r="B658" s="4"/>
      <c r="C658" s="2"/>
      <c r="D658" s="4"/>
    </row>
    <row r="659" spans="2:4" x14ac:dyDescent="0.15">
      <c r="B659" s="4"/>
      <c r="C659" s="2"/>
      <c r="D659" s="4"/>
    </row>
    <row r="660" spans="2:4" x14ac:dyDescent="0.15">
      <c r="B660" s="4"/>
      <c r="C660" s="2"/>
      <c r="D660" s="4"/>
    </row>
    <row r="661" spans="2:4" x14ac:dyDescent="0.15">
      <c r="B661" s="4"/>
      <c r="C661" s="2"/>
      <c r="D661" s="4"/>
    </row>
    <row r="662" spans="2:4" x14ac:dyDescent="0.15">
      <c r="B662" s="4"/>
      <c r="C662" s="2"/>
      <c r="D662" s="4"/>
    </row>
    <row r="663" spans="2:4" x14ac:dyDescent="0.15">
      <c r="B663" s="4"/>
      <c r="C663" s="2"/>
      <c r="D663" s="4"/>
    </row>
    <row r="664" spans="2:4" x14ac:dyDescent="0.15">
      <c r="B664" s="4"/>
      <c r="C664" s="2"/>
      <c r="D664" s="4"/>
    </row>
    <row r="665" spans="2:4" x14ac:dyDescent="0.15">
      <c r="B665" s="4"/>
      <c r="C665" s="2"/>
      <c r="D665" s="4"/>
    </row>
    <row r="666" spans="2:4" x14ac:dyDescent="0.15">
      <c r="B666" s="4"/>
      <c r="C666" s="2"/>
      <c r="D666" s="4"/>
    </row>
    <row r="667" spans="2:4" x14ac:dyDescent="0.15">
      <c r="B667" s="4"/>
      <c r="C667" s="2"/>
      <c r="D667" s="4"/>
    </row>
    <row r="668" spans="2:4" x14ac:dyDescent="0.15">
      <c r="B668" s="4"/>
      <c r="C668" s="2"/>
      <c r="D668" s="4"/>
    </row>
    <row r="669" spans="2:4" x14ac:dyDescent="0.15">
      <c r="B669" s="4"/>
      <c r="C669" s="2"/>
      <c r="D669" s="4"/>
    </row>
    <row r="670" spans="2:4" x14ac:dyDescent="0.15">
      <c r="B670" s="4"/>
      <c r="C670" s="2"/>
      <c r="D670" s="4"/>
    </row>
    <row r="671" spans="2:4" x14ac:dyDescent="0.15">
      <c r="B671" s="4"/>
      <c r="C671" s="2"/>
      <c r="D671" s="4"/>
    </row>
    <row r="672" spans="2:4" x14ac:dyDescent="0.15">
      <c r="B672" s="4"/>
      <c r="C672" s="2"/>
      <c r="D672" s="4"/>
    </row>
    <row r="673" spans="2:4" x14ac:dyDescent="0.15">
      <c r="B673" s="4"/>
      <c r="C673" s="2"/>
      <c r="D673" s="4"/>
    </row>
    <row r="674" spans="2:4" x14ac:dyDescent="0.15">
      <c r="B674" s="4"/>
      <c r="C674" s="2"/>
      <c r="D674" s="4"/>
    </row>
    <row r="675" spans="2:4" x14ac:dyDescent="0.15">
      <c r="B675" s="4"/>
      <c r="C675" s="2"/>
      <c r="D675" s="4"/>
    </row>
    <row r="676" spans="2:4" x14ac:dyDescent="0.15">
      <c r="B676" s="4"/>
      <c r="C676" s="2"/>
      <c r="D676" s="4"/>
    </row>
    <row r="677" spans="2:4" x14ac:dyDescent="0.15">
      <c r="B677" s="4"/>
      <c r="C677" s="2"/>
      <c r="D677" s="4"/>
    </row>
    <row r="678" spans="2:4" x14ac:dyDescent="0.15">
      <c r="B678" s="4"/>
      <c r="C678" s="2"/>
      <c r="D678" s="4"/>
    </row>
    <row r="679" spans="2:4" x14ac:dyDescent="0.15">
      <c r="B679" s="4"/>
      <c r="C679" s="2"/>
      <c r="D679" s="4"/>
    </row>
    <row r="680" spans="2:4" x14ac:dyDescent="0.15">
      <c r="B680" s="4"/>
      <c r="C680" s="2"/>
      <c r="D680" s="4"/>
    </row>
    <row r="681" spans="2:4" x14ac:dyDescent="0.15">
      <c r="B681" s="4"/>
      <c r="C681" s="2"/>
      <c r="D681" s="4"/>
    </row>
    <row r="682" spans="2:4" x14ac:dyDescent="0.15">
      <c r="B682" s="4"/>
      <c r="C682" s="2"/>
      <c r="D682" s="4"/>
    </row>
    <row r="683" spans="2:4" x14ac:dyDescent="0.15">
      <c r="B683" s="4"/>
      <c r="C683" s="2"/>
      <c r="D683" s="4"/>
    </row>
    <row r="684" spans="2:4" x14ac:dyDescent="0.15">
      <c r="B684" s="4"/>
      <c r="C684" s="2"/>
      <c r="D684" s="4"/>
    </row>
    <row r="685" spans="2:4" x14ac:dyDescent="0.15">
      <c r="B685" s="4"/>
      <c r="C685" s="2"/>
      <c r="D685" s="4"/>
    </row>
    <row r="686" spans="2:4" x14ac:dyDescent="0.15">
      <c r="B686" s="4"/>
      <c r="C686" s="2"/>
      <c r="D686" s="4"/>
    </row>
    <row r="687" spans="2:4" x14ac:dyDescent="0.15">
      <c r="B687" s="4"/>
      <c r="C687" s="2"/>
      <c r="D687" s="4"/>
    </row>
    <row r="688" spans="2:4" x14ac:dyDescent="0.15">
      <c r="B688" s="4"/>
      <c r="C688" s="2"/>
      <c r="D688" s="4"/>
    </row>
    <row r="689" spans="2:4" x14ac:dyDescent="0.15">
      <c r="B689" s="4"/>
      <c r="C689" s="2"/>
      <c r="D689" s="4"/>
    </row>
    <row r="690" spans="2:4" x14ac:dyDescent="0.15">
      <c r="B690" s="4"/>
      <c r="C690" s="2"/>
      <c r="D690" s="4"/>
    </row>
    <row r="691" spans="2:4" x14ac:dyDescent="0.15">
      <c r="B691" s="4"/>
      <c r="C691" s="2"/>
      <c r="D691" s="4"/>
    </row>
    <row r="692" spans="2:4" x14ac:dyDescent="0.15">
      <c r="B692" s="4"/>
      <c r="C692" s="2"/>
      <c r="D692" s="4"/>
    </row>
    <row r="693" spans="2:4" x14ac:dyDescent="0.15">
      <c r="B693" s="4"/>
      <c r="C693" s="2"/>
      <c r="D693" s="4"/>
    </row>
    <row r="694" spans="2:4" x14ac:dyDescent="0.15">
      <c r="B694" s="4"/>
      <c r="C694" s="2"/>
      <c r="D694" s="4"/>
    </row>
    <row r="695" spans="2:4" x14ac:dyDescent="0.15">
      <c r="B695" s="4"/>
      <c r="C695" s="2"/>
      <c r="D695" s="4"/>
    </row>
    <row r="696" spans="2:4" x14ac:dyDescent="0.15">
      <c r="B696" s="4"/>
      <c r="C696" s="2"/>
      <c r="D696" s="4"/>
    </row>
    <row r="697" spans="2:4" x14ac:dyDescent="0.15">
      <c r="B697" s="4"/>
      <c r="C697" s="2"/>
      <c r="D697" s="4"/>
    </row>
    <row r="698" spans="2:4" x14ac:dyDescent="0.15">
      <c r="B698" s="4"/>
      <c r="C698" s="2"/>
      <c r="D698" s="4"/>
    </row>
    <row r="699" spans="2:4" x14ac:dyDescent="0.15">
      <c r="B699" s="4"/>
      <c r="C699" s="2"/>
      <c r="D699" s="4"/>
    </row>
    <row r="700" spans="2:4" x14ac:dyDescent="0.15">
      <c r="B700" s="4"/>
      <c r="C700" s="2"/>
      <c r="D700" s="4"/>
    </row>
    <row r="701" spans="2:4" x14ac:dyDescent="0.15">
      <c r="B701" s="4"/>
      <c r="C701" s="2"/>
      <c r="D701" s="4"/>
    </row>
    <row r="702" spans="2:4" x14ac:dyDescent="0.15">
      <c r="B702" s="4"/>
      <c r="C702" s="2"/>
      <c r="D702" s="4"/>
    </row>
    <row r="703" spans="2:4" x14ac:dyDescent="0.15">
      <c r="B703" s="4"/>
      <c r="C703" s="2"/>
      <c r="D703" s="4"/>
    </row>
    <row r="704" spans="2:4" x14ac:dyDescent="0.15">
      <c r="B704" s="4"/>
      <c r="C704" s="2"/>
      <c r="D704" s="4"/>
    </row>
    <row r="705" spans="2:4" x14ac:dyDescent="0.15">
      <c r="B705" s="4"/>
      <c r="C705" s="2"/>
      <c r="D705" s="4"/>
    </row>
    <row r="706" spans="2:4" x14ac:dyDescent="0.15">
      <c r="B706" s="4"/>
      <c r="C706" s="2"/>
      <c r="D706" s="4"/>
    </row>
    <row r="707" spans="2:4" x14ac:dyDescent="0.15">
      <c r="B707" s="4"/>
      <c r="C707" s="2"/>
      <c r="D707" s="4"/>
    </row>
    <row r="708" spans="2:4" x14ac:dyDescent="0.15">
      <c r="B708" s="4"/>
      <c r="C708" s="2"/>
      <c r="D708" s="4"/>
    </row>
    <row r="709" spans="2:4" x14ac:dyDescent="0.15">
      <c r="B709" s="4"/>
      <c r="C709" s="2"/>
      <c r="D709" s="4"/>
    </row>
    <row r="710" spans="2:4" x14ac:dyDescent="0.15">
      <c r="B710" s="4"/>
      <c r="C710" s="2"/>
      <c r="D710" s="4"/>
    </row>
    <row r="711" spans="2:4" x14ac:dyDescent="0.15">
      <c r="B711" s="4"/>
      <c r="C711" s="2"/>
      <c r="D711" s="4"/>
    </row>
    <row r="712" spans="2:4" x14ac:dyDescent="0.15">
      <c r="B712" s="4"/>
      <c r="C712" s="2"/>
      <c r="D712" s="4"/>
    </row>
    <row r="713" spans="2:4" x14ac:dyDescent="0.15">
      <c r="B713" s="4"/>
      <c r="C713" s="2"/>
      <c r="D713" s="4"/>
    </row>
    <row r="714" spans="2:4" x14ac:dyDescent="0.15">
      <c r="B714" s="4"/>
      <c r="C714" s="2"/>
      <c r="D714" s="4"/>
    </row>
    <row r="715" spans="2:4" x14ac:dyDescent="0.15">
      <c r="B715" s="4"/>
      <c r="C715" s="2"/>
      <c r="D715" s="4"/>
    </row>
    <row r="716" spans="2:4" x14ac:dyDescent="0.15">
      <c r="B716" s="4"/>
      <c r="C716" s="2"/>
      <c r="D716" s="4"/>
    </row>
    <row r="717" spans="2:4" x14ac:dyDescent="0.15">
      <c r="B717" s="4"/>
      <c r="C717" s="2"/>
      <c r="D717" s="4"/>
    </row>
    <row r="718" spans="2:4" x14ac:dyDescent="0.15">
      <c r="B718" s="4"/>
      <c r="C718" s="2"/>
      <c r="D718" s="4"/>
    </row>
    <row r="719" spans="2:4" x14ac:dyDescent="0.15">
      <c r="B719" s="4"/>
      <c r="C719" s="2"/>
      <c r="D719" s="4"/>
    </row>
    <row r="720" spans="2:4" x14ac:dyDescent="0.15">
      <c r="B720" s="4"/>
      <c r="C720" s="2"/>
      <c r="D720" s="4"/>
    </row>
    <row r="721" spans="2:4" x14ac:dyDescent="0.15">
      <c r="B721" s="4"/>
      <c r="C721" s="2"/>
      <c r="D721" s="4"/>
    </row>
    <row r="722" spans="2:4" x14ac:dyDescent="0.15">
      <c r="B722" s="4"/>
      <c r="C722" s="2"/>
      <c r="D722" s="4"/>
    </row>
    <row r="723" spans="2:4" x14ac:dyDescent="0.15">
      <c r="B723" s="4"/>
      <c r="C723" s="2"/>
      <c r="D723" s="4"/>
    </row>
    <row r="724" spans="2:4" x14ac:dyDescent="0.15">
      <c r="B724" s="4"/>
      <c r="C724" s="2"/>
      <c r="D724" s="4"/>
    </row>
    <row r="725" spans="2:4" x14ac:dyDescent="0.15">
      <c r="B725" s="4"/>
      <c r="C725" s="2"/>
      <c r="D725" s="4"/>
    </row>
    <row r="726" spans="2:4" x14ac:dyDescent="0.15">
      <c r="B726" s="4"/>
      <c r="C726" s="2"/>
      <c r="D726" s="4"/>
    </row>
    <row r="727" spans="2:4" x14ac:dyDescent="0.15">
      <c r="B727" s="4"/>
      <c r="C727" s="2"/>
      <c r="D727" s="4"/>
    </row>
    <row r="728" spans="2:4" x14ac:dyDescent="0.15">
      <c r="B728" s="4"/>
      <c r="C728" s="2"/>
      <c r="D728" s="4"/>
    </row>
    <row r="729" spans="2:4" x14ac:dyDescent="0.15">
      <c r="B729" s="4"/>
      <c r="C729" s="2"/>
      <c r="D729" s="4"/>
    </row>
    <row r="730" spans="2:4" x14ac:dyDescent="0.15">
      <c r="B730" s="4"/>
      <c r="C730" s="2"/>
      <c r="D730" s="4"/>
    </row>
    <row r="731" spans="2:4" x14ac:dyDescent="0.15">
      <c r="B731" s="4"/>
      <c r="C731" s="2"/>
      <c r="D731" s="4"/>
    </row>
    <row r="732" spans="2:4" x14ac:dyDescent="0.15">
      <c r="B732" s="4"/>
      <c r="C732" s="2"/>
      <c r="D732" s="4"/>
    </row>
    <row r="733" spans="2:4" x14ac:dyDescent="0.15">
      <c r="B733" s="4"/>
      <c r="C733" s="2"/>
      <c r="D733" s="4"/>
    </row>
    <row r="734" spans="2:4" x14ac:dyDescent="0.15">
      <c r="B734" s="4"/>
      <c r="C734" s="2"/>
      <c r="D734" s="4"/>
    </row>
    <row r="735" spans="2:4" x14ac:dyDescent="0.15">
      <c r="B735" s="4"/>
      <c r="C735" s="2"/>
      <c r="D735" s="4"/>
    </row>
    <row r="736" spans="2:4" x14ac:dyDescent="0.15">
      <c r="B736" s="4"/>
      <c r="C736" s="2"/>
      <c r="D736" s="4"/>
    </row>
    <row r="737" spans="2:4" x14ac:dyDescent="0.15">
      <c r="B737" s="4"/>
      <c r="C737" s="2"/>
      <c r="D737" s="4"/>
    </row>
    <row r="738" spans="2:4" x14ac:dyDescent="0.15">
      <c r="B738" s="4"/>
      <c r="C738" s="2"/>
      <c r="D738" s="4"/>
    </row>
    <row r="739" spans="2:4" x14ac:dyDescent="0.15">
      <c r="B739" s="4"/>
      <c r="C739" s="2"/>
      <c r="D739" s="4"/>
    </row>
    <row r="740" spans="2:4" x14ac:dyDescent="0.15">
      <c r="B740" s="4"/>
      <c r="C740" s="2"/>
      <c r="D740" s="4"/>
    </row>
    <row r="741" spans="2:4" x14ac:dyDescent="0.15">
      <c r="B741" s="4"/>
      <c r="C741" s="2"/>
      <c r="D741" s="4"/>
    </row>
    <row r="742" spans="2:4" x14ac:dyDescent="0.15">
      <c r="B742" s="4"/>
      <c r="C742" s="2"/>
      <c r="D742" s="4"/>
    </row>
    <row r="743" spans="2:4" x14ac:dyDescent="0.15">
      <c r="B743" s="4"/>
      <c r="C743" s="2"/>
      <c r="D743" s="4"/>
    </row>
    <row r="744" spans="2:4" x14ac:dyDescent="0.15">
      <c r="B744" s="4"/>
      <c r="C744" s="2"/>
      <c r="D744" s="4"/>
    </row>
    <row r="745" spans="2:4" x14ac:dyDescent="0.15">
      <c r="B745" s="4"/>
      <c r="C745" s="2"/>
      <c r="D745" s="4"/>
    </row>
    <row r="746" spans="2:4" x14ac:dyDescent="0.15">
      <c r="B746" s="4"/>
      <c r="C746" s="2"/>
      <c r="D746" s="4"/>
    </row>
    <row r="747" spans="2:4" x14ac:dyDescent="0.15">
      <c r="B747" s="4"/>
      <c r="C747" s="2"/>
      <c r="D747" s="4"/>
    </row>
    <row r="748" spans="2:4" x14ac:dyDescent="0.15">
      <c r="B748" s="4"/>
      <c r="C748" s="2"/>
      <c r="D748" s="4"/>
    </row>
    <row r="749" spans="2:4" x14ac:dyDescent="0.15">
      <c r="B749" s="4"/>
      <c r="C749" s="2"/>
      <c r="D749" s="4"/>
    </row>
    <row r="750" spans="2:4" x14ac:dyDescent="0.15">
      <c r="B750" s="4"/>
      <c r="C750" s="2"/>
      <c r="D750" s="4"/>
    </row>
    <row r="751" spans="2:4" x14ac:dyDescent="0.15">
      <c r="B751" s="4"/>
      <c r="C751" s="2"/>
      <c r="D751" s="4"/>
    </row>
    <row r="752" spans="2:4" x14ac:dyDescent="0.15">
      <c r="B752" s="4"/>
      <c r="C752" s="2"/>
      <c r="D752" s="4"/>
    </row>
    <row r="753" spans="2:4" x14ac:dyDescent="0.15">
      <c r="B753" s="4"/>
      <c r="C753" s="2"/>
      <c r="D753" s="4"/>
    </row>
    <row r="754" spans="2:4" x14ac:dyDescent="0.15">
      <c r="B754" s="4"/>
      <c r="C754" s="2"/>
      <c r="D754" s="4"/>
    </row>
    <row r="755" spans="2:4" x14ac:dyDescent="0.15">
      <c r="B755" s="4"/>
      <c r="C755" s="2"/>
      <c r="D755" s="4"/>
    </row>
    <row r="756" spans="2:4" x14ac:dyDescent="0.15">
      <c r="B756" s="4"/>
      <c r="C756" s="2"/>
      <c r="D756" s="4"/>
    </row>
    <row r="757" spans="2:4" x14ac:dyDescent="0.15">
      <c r="B757" s="4"/>
      <c r="C757" s="2"/>
      <c r="D757" s="4"/>
    </row>
    <row r="758" spans="2:4" x14ac:dyDescent="0.15">
      <c r="B758" s="4"/>
      <c r="C758" s="2"/>
      <c r="D758" s="4"/>
    </row>
    <row r="759" spans="2:4" x14ac:dyDescent="0.15">
      <c r="B759" s="4"/>
      <c r="C759" s="2"/>
      <c r="D759" s="4"/>
    </row>
    <row r="760" spans="2:4" x14ac:dyDescent="0.15">
      <c r="B760" s="4"/>
      <c r="C760" s="2"/>
      <c r="D760" s="4"/>
    </row>
    <row r="761" spans="2:4" x14ac:dyDescent="0.15">
      <c r="B761" s="4"/>
      <c r="C761" s="2"/>
      <c r="D761" s="4"/>
    </row>
    <row r="762" spans="2:4" x14ac:dyDescent="0.15">
      <c r="B762" s="4"/>
      <c r="C762" s="2"/>
      <c r="D762" s="4"/>
    </row>
    <row r="763" spans="2:4" x14ac:dyDescent="0.15">
      <c r="B763" s="4"/>
      <c r="C763" s="2"/>
      <c r="D763" s="4"/>
    </row>
    <row r="764" spans="2:4" x14ac:dyDescent="0.15">
      <c r="B764" s="4"/>
      <c r="C764" s="2"/>
      <c r="D764" s="4"/>
    </row>
    <row r="765" spans="2:4" x14ac:dyDescent="0.15">
      <c r="B765" s="4"/>
      <c r="C765" s="2"/>
      <c r="D765" s="4"/>
    </row>
    <row r="766" spans="2:4" x14ac:dyDescent="0.15">
      <c r="B766" s="4"/>
      <c r="C766" s="2"/>
      <c r="D766" s="4"/>
    </row>
    <row r="767" spans="2:4" x14ac:dyDescent="0.15">
      <c r="B767" s="4"/>
      <c r="C767" s="2"/>
      <c r="D767" s="4"/>
    </row>
    <row r="768" spans="2:4" x14ac:dyDescent="0.15">
      <c r="B768" s="4"/>
      <c r="C768" s="2"/>
      <c r="D768" s="4"/>
    </row>
    <row r="769" spans="2:4" x14ac:dyDescent="0.15">
      <c r="B769" s="4"/>
      <c r="C769" s="2"/>
      <c r="D769" s="4"/>
    </row>
    <row r="770" spans="2:4" x14ac:dyDescent="0.15">
      <c r="B770" s="4"/>
      <c r="C770" s="2"/>
      <c r="D770" s="4"/>
    </row>
    <row r="771" spans="2:4" x14ac:dyDescent="0.15">
      <c r="B771" s="4"/>
      <c r="C771" s="2"/>
      <c r="D771" s="4"/>
    </row>
    <row r="772" spans="2:4" x14ac:dyDescent="0.15">
      <c r="B772" s="4"/>
      <c r="C772" s="2"/>
      <c r="D772" s="4"/>
    </row>
    <row r="773" spans="2:4" x14ac:dyDescent="0.15">
      <c r="B773" s="4"/>
      <c r="C773" s="2"/>
      <c r="D773" s="4"/>
    </row>
    <row r="774" spans="2:4" x14ac:dyDescent="0.15">
      <c r="B774" s="4"/>
      <c r="C774" s="2"/>
      <c r="D774" s="4"/>
    </row>
    <row r="775" spans="2:4" x14ac:dyDescent="0.15">
      <c r="B775" s="4"/>
      <c r="C775" s="2"/>
      <c r="D775" s="4"/>
    </row>
    <row r="776" spans="2:4" x14ac:dyDescent="0.15">
      <c r="B776" s="4"/>
      <c r="C776" s="2"/>
      <c r="D776" s="4"/>
    </row>
    <row r="777" spans="2:4" x14ac:dyDescent="0.15">
      <c r="B777" s="4"/>
      <c r="C777" s="2"/>
      <c r="D777" s="4"/>
    </row>
    <row r="778" spans="2:4" x14ac:dyDescent="0.15">
      <c r="B778" s="4"/>
      <c r="C778" s="2"/>
      <c r="D778" s="4"/>
    </row>
    <row r="779" spans="2:4" x14ac:dyDescent="0.15">
      <c r="B779" s="4"/>
      <c r="C779" s="2"/>
      <c r="D779" s="4"/>
    </row>
    <row r="780" spans="2:4" x14ac:dyDescent="0.15">
      <c r="B780" s="4"/>
      <c r="C780" s="2"/>
      <c r="D780" s="4"/>
    </row>
    <row r="781" spans="2:4" x14ac:dyDescent="0.15">
      <c r="B781" s="4"/>
      <c r="C781" s="2"/>
      <c r="D781" s="4"/>
    </row>
    <row r="782" spans="2:4" x14ac:dyDescent="0.15">
      <c r="B782" s="4"/>
      <c r="C782" s="2"/>
      <c r="D782" s="4"/>
    </row>
    <row r="783" spans="2:4" x14ac:dyDescent="0.15">
      <c r="B783" s="4"/>
      <c r="C783" s="2"/>
      <c r="D783" s="4"/>
    </row>
    <row r="784" spans="2:4" x14ac:dyDescent="0.15">
      <c r="B784" s="4"/>
      <c r="C784" s="2"/>
      <c r="D784" s="4"/>
    </row>
    <row r="785" spans="2:4" x14ac:dyDescent="0.15">
      <c r="B785" s="4"/>
      <c r="C785" s="2"/>
      <c r="D785" s="4"/>
    </row>
    <row r="786" spans="2:4" x14ac:dyDescent="0.15">
      <c r="B786" s="4"/>
      <c r="C786" s="2"/>
      <c r="D786" s="4"/>
    </row>
    <row r="787" spans="2:4" x14ac:dyDescent="0.15">
      <c r="B787" s="4"/>
      <c r="C787" s="2"/>
      <c r="D787" s="4"/>
    </row>
    <row r="788" spans="2:4" x14ac:dyDescent="0.15">
      <c r="B788" s="4"/>
      <c r="C788" s="2"/>
      <c r="D788" s="4"/>
    </row>
    <row r="789" spans="2:4" x14ac:dyDescent="0.15">
      <c r="B789" s="4"/>
      <c r="C789" s="2"/>
      <c r="D789" s="4"/>
    </row>
    <row r="790" spans="2:4" x14ac:dyDescent="0.15">
      <c r="B790" s="4"/>
      <c r="C790" s="2"/>
      <c r="D790" s="4"/>
    </row>
    <row r="791" spans="2:4" x14ac:dyDescent="0.15">
      <c r="B791" s="4"/>
      <c r="C791" s="2"/>
      <c r="D791" s="4"/>
    </row>
    <row r="792" spans="2:4" x14ac:dyDescent="0.15">
      <c r="B792" s="4"/>
      <c r="C792" s="2"/>
      <c r="D792" s="4"/>
    </row>
    <row r="793" spans="2:4" x14ac:dyDescent="0.15">
      <c r="B793" s="4"/>
      <c r="C793" s="2"/>
      <c r="D793" s="4"/>
    </row>
    <row r="794" spans="2:4" x14ac:dyDescent="0.15">
      <c r="B794" s="4"/>
      <c r="C794" s="2"/>
      <c r="D794" s="4"/>
    </row>
    <row r="795" spans="2:4" x14ac:dyDescent="0.15">
      <c r="B795" s="4"/>
      <c r="C795" s="2"/>
      <c r="D795" s="4"/>
    </row>
    <row r="796" spans="2:4" x14ac:dyDescent="0.15">
      <c r="B796" s="4"/>
      <c r="C796" s="2"/>
      <c r="D796" s="4"/>
    </row>
    <row r="797" spans="2:4" x14ac:dyDescent="0.15">
      <c r="B797" s="4"/>
      <c r="C797" s="2"/>
      <c r="D797" s="4"/>
    </row>
    <row r="798" spans="2:4" x14ac:dyDescent="0.15">
      <c r="B798" s="4"/>
      <c r="C798" s="2"/>
      <c r="D798" s="4"/>
    </row>
    <row r="799" spans="2:4" x14ac:dyDescent="0.15">
      <c r="B799" s="4"/>
      <c r="C799" s="2"/>
      <c r="D799" s="4"/>
    </row>
    <row r="800" spans="2:4" x14ac:dyDescent="0.15">
      <c r="B800" s="4"/>
      <c r="C800" s="2"/>
      <c r="D800" s="4"/>
    </row>
    <row r="801" spans="2:4" x14ac:dyDescent="0.15">
      <c r="B801" s="4"/>
      <c r="C801" s="2"/>
      <c r="D801" s="4"/>
    </row>
    <row r="802" spans="2:4" x14ac:dyDescent="0.15">
      <c r="B802" s="4"/>
      <c r="C802" s="2"/>
      <c r="D802" s="4"/>
    </row>
    <row r="803" spans="2:4" x14ac:dyDescent="0.15">
      <c r="B803" s="4"/>
      <c r="C803" s="2"/>
      <c r="D803" s="4"/>
    </row>
    <row r="804" spans="2:4" x14ac:dyDescent="0.15">
      <c r="B804" s="4"/>
      <c r="C804" s="2"/>
      <c r="D804" s="4"/>
    </row>
    <row r="805" spans="2:4" x14ac:dyDescent="0.15">
      <c r="B805" s="4"/>
      <c r="C805" s="2"/>
      <c r="D805" s="4"/>
    </row>
    <row r="806" spans="2:4" x14ac:dyDescent="0.15">
      <c r="B806" s="4"/>
      <c r="C806" s="2"/>
      <c r="D806" s="4"/>
    </row>
    <row r="807" spans="2:4" x14ac:dyDescent="0.15">
      <c r="B807" s="4"/>
      <c r="C807" s="2"/>
      <c r="D807" s="4"/>
    </row>
    <row r="808" spans="2:4" x14ac:dyDescent="0.15">
      <c r="B808" s="4"/>
      <c r="C808" s="2"/>
      <c r="D808" s="4"/>
    </row>
    <row r="809" spans="2:4" x14ac:dyDescent="0.15">
      <c r="B809" s="4"/>
      <c r="C809" s="2"/>
      <c r="D809" s="4"/>
    </row>
    <row r="810" spans="2:4" x14ac:dyDescent="0.15">
      <c r="B810" s="4"/>
      <c r="C810" s="2"/>
      <c r="D810" s="4"/>
    </row>
    <row r="811" spans="2:4" x14ac:dyDescent="0.15">
      <c r="B811" s="4"/>
      <c r="C811" s="2"/>
      <c r="D811" s="4"/>
    </row>
    <row r="812" spans="2:4" x14ac:dyDescent="0.15">
      <c r="B812" s="4"/>
      <c r="C812" s="2"/>
      <c r="D812" s="4"/>
    </row>
    <row r="813" spans="2:4" x14ac:dyDescent="0.15">
      <c r="B813" s="4"/>
      <c r="C813" s="2"/>
      <c r="D813" s="4"/>
    </row>
    <row r="814" spans="2:4" x14ac:dyDescent="0.15">
      <c r="B814" s="4"/>
      <c r="C814" s="2"/>
      <c r="D814" s="4"/>
    </row>
    <row r="815" spans="2:4" x14ac:dyDescent="0.15">
      <c r="B815" s="4"/>
      <c r="C815" s="2"/>
      <c r="D815" s="4"/>
    </row>
    <row r="816" spans="2:4" x14ac:dyDescent="0.15">
      <c r="B816" s="4"/>
      <c r="C816" s="2"/>
      <c r="D816" s="4"/>
    </row>
    <row r="817" spans="2:4" x14ac:dyDescent="0.15">
      <c r="B817" s="4"/>
      <c r="C817" s="2"/>
      <c r="D817" s="4"/>
    </row>
    <row r="818" spans="2:4" x14ac:dyDescent="0.15">
      <c r="B818" s="4"/>
      <c r="C818" s="2"/>
      <c r="D818" s="4"/>
    </row>
    <row r="819" spans="2:4" x14ac:dyDescent="0.15">
      <c r="B819" s="4"/>
      <c r="C819" s="2"/>
      <c r="D819" s="4"/>
    </row>
    <row r="820" spans="2:4" x14ac:dyDescent="0.15">
      <c r="B820" s="4"/>
      <c r="C820" s="2"/>
      <c r="D820" s="4"/>
    </row>
    <row r="821" spans="2:4" x14ac:dyDescent="0.15">
      <c r="B821" s="4"/>
      <c r="C821" s="2"/>
      <c r="D821" s="4"/>
    </row>
    <row r="822" spans="2:4" x14ac:dyDescent="0.15">
      <c r="B822" s="4"/>
      <c r="C822" s="2"/>
      <c r="D822" s="4"/>
    </row>
    <row r="823" spans="2:4" x14ac:dyDescent="0.15">
      <c r="B823" s="4"/>
      <c r="C823" s="2"/>
      <c r="D823" s="4"/>
    </row>
    <row r="824" spans="2:4" x14ac:dyDescent="0.15">
      <c r="B824" s="4"/>
      <c r="C824" s="2"/>
      <c r="D824" s="4"/>
    </row>
    <row r="825" spans="2:4" x14ac:dyDescent="0.15">
      <c r="B825" s="4"/>
      <c r="C825" s="2"/>
      <c r="D825" s="4"/>
    </row>
    <row r="826" spans="2:4" x14ac:dyDescent="0.15">
      <c r="B826" s="4"/>
      <c r="C826" s="2"/>
      <c r="D826" s="4"/>
    </row>
    <row r="827" spans="2:4" x14ac:dyDescent="0.15">
      <c r="B827" s="4"/>
      <c r="C827" s="2"/>
      <c r="D827" s="4"/>
    </row>
    <row r="828" spans="2:4" x14ac:dyDescent="0.15">
      <c r="B828" s="4"/>
      <c r="C828" s="2"/>
      <c r="D828" s="4"/>
    </row>
    <row r="829" spans="2:4" x14ac:dyDescent="0.15">
      <c r="B829" s="4"/>
      <c r="C829" s="2"/>
      <c r="D829" s="4"/>
    </row>
    <row r="830" spans="2:4" x14ac:dyDescent="0.15">
      <c r="B830" s="4"/>
      <c r="C830" s="2"/>
      <c r="D830" s="4"/>
    </row>
    <row r="831" spans="2:4" x14ac:dyDescent="0.15">
      <c r="B831" s="4"/>
      <c r="C831" s="2"/>
      <c r="D831" s="4"/>
    </row>
    <row r="832" spans="2:4" x14ac:dyDescent="0.15">
      <c r="B832" s="4"/>
      <c r="C832" s="2"/>
      <c r="D832" s="4"/>
    </row>
    <row r="833" spans="2:5" x14ac:dyDescent="0.15">
      <c r="B833" s="4"/>
      <c r="C833" s="2"/>
      <c r="D833" s="4"/>
      <c r="E833" s="12">
        <f>SUM(E701:E832)</f>
        <v>0</v>
      </c>
    </row>
    <row r="834" spans="2:5" x14ac:dyDescent="0.15">
      <c r="B834" s="4"/>
      <c r="C834" s="2"/>
      <c r="D834" s="4"/>
    </row>
    <row r="835" spans="2:5" x14ac:dyDescent="0.15">
      <c r="B835" s="4"/>
      <c r="C835" s="2"/>
      <c r="D835" s="4"/>
    </row>
    <row r="836" spans="2:5" x14ac:dyDescent="0.15">
      <c r="B836" s="4"/>
      <c r="C836" s="2"/>
      <c r="D836" s="4"/>
    </row>
    <row r="837" spans="2:5" x14ac:dyDescent="0.15">
      <c r="B837" s="4"/>
      <c r="C837" s="2"/>
      <c r="D837" s="4"/>
    </row>
    <row r="838" spans="2:5" x14ac:dyDescent="0.15">
      <c r="B838" s="4"/>
      <c r="C838" s="2"/>
      <c r="D838" s="4"/>
    </row>
    <row r="839" spans="2:5" x14ac:dyDescent="0.15">
      <c r="B839" s="4"/>
      <c r="C839" s="2"/>
      <c r="D839" s="4"/>
    </row>
    <row r="840" spans="2:5" x14ac:dyDescent="0.15">
      <c r="B840" s="4"/>
      <c r="C840" s="2"/>
      <c r="D840" s="4"/>
    </row>
    <row r="841" spans="2:5" x14ac:dyDescent="0.15">
      <c r="B841" s="4"/>
      <c r="C841" s="2"/>
      <c r="D841" s="4"/>
    </row>
    <row r="842" spans="2:5" x14ac:dyDescent="0.15">
      <c r="B842" s="4"/>
      <c r="C842" s="2"/>
      <c r="D842" s="4"/>
    </row>
    <row r="843" spans="2:5" x14ac:dyDescent="0.15">
      <c r="B843" s="4"/>
      <c r="C843" s="2"/>
      <c r="D843" s="4"/>
    </row>
    <row r="844" spans="2:5" x14ac:dyDescent="0.15">
      <c r="B844" s="4"/>
      <c r="C844" s="2"/>
      <c r="D844" s="4"/>
    </row>
    <row r="845" spans="2:5" x14ac:dyDescent="0.15">
      <c r="B845" s="4"/>
      <c r="C845" s="2"/>
      <c r="D845" s="4"/>
    </row>
    <row r="846" spans="2:5" x14ac:dyDescent="0.15">
      <c r="B846" s="4"/>
      <c r="C846" s="2"/>
      <c r="D846" s="4"/>
    </row>
    <row r="847" spans="2:5" x14ac:dyDescent="0.15">
      <c r="B847" s="4"/>
      <c r="C847" s="2"/>
      <c r="D847" s="4"/>
    </row>
    <row r="848" spans="2:5" x14ac:dyDescent="0.15">
      <c r="B848" s="4"/>
      <c r="C848" s="2"/>
      <c r="D848" s="4"/>
    </row>
    <row r="849" spans="2:4" x14ac:dyDescent="0.15">
      <c r="B849" s="4"/>
      <c r="C849" s="2"/>
      <c r="D849" s="4"/>
    </row>
    <row r="850" spans="2:4" x14ac:dyDescent="0.15">
      <c r="B850" s="4"/>
      <c r="C850" s="2"/>
      <c r="D850" s="4"/>
    </row>
    <row r="851" spans="2:4" x14ac:dyDescent="0.15">
      <c r="B851" s="4"/>
      <c r="C851" s="2"/>
      <c r="D851" s="4"/>
    </row>
    <row r="852" spans="2:4" x14ac:dyDescent="0.15">
      <c r="B852" s="4"/>
      <c r="C852" s="2"/>
      <c r="D852" s="4"/>
    </row>
    <row r="853" spans="2:4" x14ac:dyDescent="0.15">
      <c r="B853" s="4"/>
      <c r="C853" s="2"/>
      <c r="D853" s="4"/>
    </row>
    <row r="854" spans="2:4" x14ac:dyDescent="0.15">
      <c r="B854" s="4"/>
      <c r="C854" s="2"/>
      <c r="D854" s="4"/>
    </row>
    <row r="855" spans="2:4" x14ac:dyDescent="0.15">
      <c r="B855" s="4"/>
      <c r="C855" s="2"/>
      <c r="D855" s="4"/>
    </row>
    <row r="856" spans="2:4" x14ac:dyDescent="0.15">
      <c r="B856" s="4"/>
      <c r="C856" s="2"/>
      <c r="D856" s="4"/>
    </row>
    <row r="857" spans="2:4" x14ac:dyDescent="0.15">
      <c r="B857" s="4"/>
      <c r="C857" s="2"/>
      <c r="D857" s="4"/>
    </row>
    <row r="858" spans="2:4" x14ac:dyDescent="0.15">
      <c r="B858" s="4"/>
      <c r="C858" s="2"/>
      <c r="D858" s="4"/>
    </row>
    <row r="859" spans="2:4" x14ac:dyDescent="0.15">
      <c r="B859" s="4"/>
      <c r="C859" s="2"/>
      <c r="D859" s="4"/>
    </row>
    <row r="860" spans="2:4" x14ac:dyDescent="0.15">
      <c r="B860" s="4"/>
      <c r="C860" s="2"/>
      <c r="D860" s="4"/>
    </row>
    <row r="861" spans="2:4" x14ac:dyDescent="0.15">
      <c r="B861" s="4"/>
      <c r="C861" s="2"/>
      <c r="D861" s="4"/>
    </row>
    <row r="862" spans="2:4" x14ac:dyDescent="0.15">
      <c r="B862" s="4"/>
      <c r="C862" s="2"/>
      <c r="D862" s="4"/>
    </row>
    <row r="863" spans="2:4" x14ac:dyDescent="0.15">
      <c r="B863" s="4"/>
      <c r="C863" s="2"/>
      <c r="D863" s="4"/>
    </row>
    <row r="864" spans="2:4" x14ac:dyDescent="0.15">
      <c r="B864" s="4"/>
      <c r="C864" s="2"/>
      <c r="D864" s="4"/>
    </row>
    <row r="865" spans="2:4" x14ac:dyDescent="0.15">
      <c r="B865" s="4"/>
      <c r="C865" s="2"/>
      <c r="D865" s="4"/>
    </row>
    <row r="866" spans="2:4" x14ac:dyDescent="0.15">
      <c r="B866" s="4"/>
      <c r="C866" s="2"/>
      <c r="D866" s="4"/>
    </row>
    <row r="867" spans="2:4" x14ac:dyDescent="0.15">
      <c r="B867" s="4"/>
      <c r="C867" s="2"/>
      <c r="D867" s="4"/>
    </row>
    <row r="868" spans="2:4" x14ac:dyDescent="0.15">
      <c r="B868" s="4"/>
      <c r="C868" s="2"/>
      <c r="D868" s="4"/>
    </row>
    <row r="869" spans="2:4" x14ac:dyDescent="0.15">
      <c r="B869" s="4"/>
      <c r="C869" s="2"/>
      <c r="D869" s="4"/>
    </row>
    <row r="870" spans="2:4" x14ac:dyDescent="0.15">
      <c r="B870" s="4"/>
      <c r="C870" s="2"/>
      <c r="D870" s="4"/>
    </row>
    <row r="871" spans="2:4" x14ac:dyDescent="0.15">
      <c r="B871" s="4"/>
      <c r="C871" s="2"/>
      <c r="D871" s="4"/>
    </row>
    <row r="872" spans="2:4" x14ac:dyDescent="0.15">
      <c r="B872" s="4"/>
      <c r="C872" s="2"/>
      <c r="D872" s="4"/>
    </row>
    <row r="873" spans="2:4" x14ac:dyDescent="0.15">
      <c r="B873" s="4"/>
      <c r="C873" s="2"/>
      <c r="D873" s="4"/>
    </row>
    <row r="874" spans="2:4" x14ac:dyDescent="0.15">
      <c r="B874" s="4"/>
      <c r="C874" s="2"/>
      <c r="D874" s="4"/>
    </row>
    <row r="875" spans="2:4" x14ac:dyDescent="0.15">
      <c r="B875" s="4"/>
      <c r="C875" s="2"/>
      <c r="D875" s="4"/>
    </row>
    <row r="876" spans="2:4" x14ac:dyDescent="0.15">
      <c r="B876" s="4"/>
      <c r="C876" s="2"/>
      <c r="D876" s="4"/>
    </row>
    <row r="877" spans="2:4" x14ac:dyDescent="0.15">
      <c r="B877" s="4"/>
      <c r="C877" s="2"/>
      <c r="D877" s="4"/>
    </row>
    <row r="878" spans="2:4" x14ac:dyDescent="0.15">
      <c r="B878" s="4"/>
      <c r="C878" s="2"/>
      <c r="D878" s="4"/>
    </row>
    <row r="879" spans="2:4" x14ac:dyDescent="0.15">
      <c r="B879" s="4"/>
      <c r="C879" s="2"/>
      <c r="D879" s="4"/>
    </row>
    <row r="880" spans="2:4" x14ac:dyDescent="0.15">
      <c r="B880" s="4"/>
      <c r="C880" s="2"/>
      <c r="D880" s="4"/>
    </row>
    <row r="881" spans="2:4" x14ac:dyDescent="0.15">
      <c r="B881" s="4"/>
      <c r="C881" s="2"/>
      <c r="D881" s="4"/>
    </row>
    <row r="882" spans="2:4" x14ac:dyDescent="0.15">
      <c r="B882" s="4"/>
      <c r="C882" s="2"/>
      <c r="D882" s="4"/>
    </row>
    <row r="883" spans="2:4" x14ac:dyDescent="0.15">
      <c r="B883" s="4"/>
      <c r="C883" s="2"/>
      <c r="D883" s="4"/>
    </row>
    <row r="884" spans="2:4" x14ac:dyDescent="0.15">
      <c r="B884" s="4"/>
      <c r="C884" s="2"/>
      <c r="D884" s="4"/>
    </row>
    <row r="885" spans="2:4" x14ac:dyDescent="0.15">
      <c r="B885" s="4"/>
      <c r="C885" s="2"/>
      <c r="D885" s="4"/>
    </row>
    <row r="886" spans="2:4" x14ac:dyDescent="0.15">
      <c r="B886" s="4"/>
      <c r="C886" s="2"/>
      <c r="D886" s="4"/>
    </row>
    <row r="887" spans="2:4" x14ac:dyDescent="0.15">
      <c r="B887" s="4"/>
      <c r="C887" s="2"/>
      <c r="D887" s="4"/>
    </row>
    <row r="888" spans="2:4" x14ac:dyDescent="0.15">
      <c r="B888" s="4"/>
      <c r="C888" s="2"/>
      <c r="D888" s="4"/>
    </row>
    <row r="889" spans="2:4" x14ac:dyDescent="0.15">
      <c r="B889" s="4"/>
      <c r="C889" s="2"/>
      <c r="D889" s="4"/>
    </row>
    <row r="890" spans="2:4" x14ac:dyDescent="0.15">
      <c r="B890" s="4"/>
      <c r="C890" s="2"/>
      <c r="D890" s="4"/>
    </row>
    <row r="891" spans="2:4" x14ac:dyDescent="0.15">
      <c r="B891" s="4"/>
      <c r="C891" s="2"/>
      <c r="D891" s="4"/>
    </row>
    <row r="892" spans="2:4" x14ac:dyDescent="0.15">
      <c r="B892" s="4"/>
      <c r="C892" s="2"/>
      <c r="D892" s="4"/>
    </row>
    <row r="893" spans="2:4" x14ac:dyDescent="0.15">
      <c r="B893" s="4"/>
      <c r="C893" s="2"/>
      <c r="D893" s="4"/>
    </row>
    <row r="894" spans="2:4" x14ac:dyDescent="0.15">
      <c r="B894" s="4"/>
      <c r="C894" s="2"/>
      <c r="D894" s="4"/>
    </row>
    <row r="895" spans="2:4" x14ac:dyDescent="0.15">
      <c r="B895" s="4"/>
      <c r="C895" s="2"/>
      <c r="D895" s="4"/>
    </row>
    <row r="896" spans="2:4" x14ac:dyDescent="0.15">
      <c r="B896" s="4"/>
      <c r="C896" s="2"/>
      <c r="D896" s="4"/>
    </row>
    <row r="897" spans="2:4" x14ac:dyDescent="0.15">
      <c r="B897" s="4"/>
      <c r="C897" s="2"/>
      <c r="D897" s="4"/>
    </row>
    <row r="898" spans="2:4" x14ac:dyDescent="0.15">
      <c r="B898" s="4"/>
      <c r="C898" s="2"/>
      <c r="D898" s="4"/>
    </row>
    <row r="899" spans="2:4" x14ac:dyDescent="0.15">
      <c r="B899" s="4"/>
      <c r="C899" s="2"/>
      <c r="D899" s="4"/>
    </row>
    <row r="900" spans="2:4" x14ac:dyDescent="0.15">
      <c r="B900" s="4"/>
      <c r="C900" s="2"/>
      <c r="D900" s="4"/>
    </row>
    <row r="901" spans="2:4" x14ac:dyDescent="0.15">
      <c r="B901" s="4"/>
      <c r="C901" s="2"/>
      <c r="D901" s="4"/>
    </row>
    <row r="902" spans="2:4" x14ac:dyDescent="0.15">
      <c r="B902" s="4"/>
      <c r="C902" s="2"/>
      <c r="D902" s="4"/>
    </row>
    <row r="903" spans="2:4" x14ac:dyDescent="0.15">
      <c r="B903" s="4"/>
      <c r="C903" s="2"/>
      <c r="D903" s="4"/>
    </row>
    <row r="904" spans="2:4" x14ac:dyDescent="0.15">
      <c r="B904" s="4"/>
      <c r="C904" s="2"/>
      <c r="D904" s="4"/>
    </row>
    <row r="905" spans="2:4" x14ac:dyDescent="0.15">
      <c r="B905" s="4"/>
      <c r="C905" s="2"/>
      <c r="D905" s="4"/>
    </row>
    <row r="906" spans="2:4" x14ac:dyDescent="0.15">
      <c r="B906" s="4"/>
      <c r="C906" s="2"/>
      <c r="D906" s="4"/>
    </row>
    <row r="907" spans="2:4" x14ac:dyDescent="0.15">
      <c r="B907" s="4"/>
      <c r="C907" s="2"/>
      <c r="D907" s="4"/>
    </row>
    <row r="908" spans="2:4" x14ac:dyDescent="0.15">
      <c r="B908" s="4"/>
      <c r="C908" s="2"/>
      <c r="D908" s="4"/>
    </row>
    <row r="909" spans="2:4" x14ac:dyDescent="0.15">
      <c r="B909" s="4"/>
      <c r="C909" s="2"/>
      <c r="D909" s="4"/>
    </row>
    <row r="910" spans="2:4" x14ac:dyDescent="0.15">
      <c r="B910" s="4"/>
      <c r="C910" s="2"/>
      <c r="D910" s="4"/>
    </row>
    <row r="911" spans="2:4" x14ac:dyDescent="0.15">
      <c r="B911" s="4"/>
      <c r="C911" s="2"/>
      <c r="D911" s="4"/>
    </row>
    <row r="912" spans="2:4" x14ac:dyDescent="0.15">
      <c r="B912" s="4"/>
      <c r="C912" s="2"/>
      <c r="D912" s="4"/>
    </row>
    <row r="913" spans="2:4" x14ac:dyDescent="0.15">
      <c r="B913" s="4"/>
      <c r="C913" s="2"/>
      <c r="D913" s="4"/>
    </row>
    <row r="914" spans="2:4" x14ac:dyDescent="0.15">
      <c r="B914" s="4"/>
      <c r="C914" s="2"/>
      <c r="D914" s="4"/>
    </row>
    <row r="915" spans="2:4" x14ac:dyDescent="0.15">
      <c r="B915" s="4"/>
      <c r="C915" s="2"/>
      <c r="D915" s="4"/>
    </row>
    <row r="916" spans="2:4" x14ac:dyDescent="0.15">
      <c r="B916" s="4"/>
      <c r="C916" s="2"/>
      <c r="D916" s="4"/>
    </row>
    <row r="917" spans="2:4" x14ac:dyDescent="0.15">
      <c r="B917" s="4"/>
      <c r="C917" s="2"/>
      <c r="D917" s="4"/>
    </row>
    <row r="918" spans="2:4" x14ac:dyDescent="0.15">
      <c r="B918" s="4"/>
      <c r="C918" s="2"/>
      <c r="D918" s="4"/>
    </row>
    <row r="919" spans="2:4" x14ac:dyDescent="0.15">
      <c r="B919" s="4"/>
      <c r="C919" s="2"/>
      <c r="D919" s="4"/>
    </row>
    <row r="920" spans="2:4" x14ac:dyDescent="0.15">
      <c r="B920" s="4"/>
      <c r="C920" s="2"/>
      <c r="D920" s="4"/>
    </row>
    <row r="921" spans="2:4" x14ac:dyDescent="0.15">
      <c r="B921" s="4"/>
      <c r="C921" s="2"/>
      <c r="D921" s="4"/>
    </row>
    <row r="922" spans="2:4" x14ac:dyDescent="0.15">
      <c r="B922" s="4"/>
      <c r="C922" s="2"/>
      <c r="D922" s="4"/>
    </row>
    <row r="923" spans="2:4" x14ac:dyDescent="0.15">
      <c r="B923" s="4"/>
      <c r="C923" s="2"/>
      <c r="D923" s="4"/>
    </row>
    <row r="924" spans="2:4" x14ac:dyDescent="0.15">
      <c r="B924" s="4"/>
      <c r="C924" s="2"/>
      <c r="D924" s="4"/>
    </row>
    <row r="925" spans="2:4" x14ac:dyDescent="0.15">
      <c r="B925" s="4"/>
      <c r="C925" s="2"/>
      <c r="D925" s="4"/>
    </row>
    <row r="926" spans="2:4" x14ac:dyDescent="0.15">
      <c r="B926" s="4"/>
      <c r="C926" s="2"/>
      <c r="D926" s="4"/>
    </row>
    <row r="927" spans="2:4" x14ac:dyDescent="0.15">
      <c r="B927" s="4"/>
      <c r="C927" s="2"/>
      <c r="D927" s="4"/>
    </row>
    <row r="928" spans="2:4" x14ac:dyDescent="0.15">
      <c r="B928" s="4"/>
      <c r="C928" s="2"/>
      <c r="D928" s="4"/>
    </row>
    <row r="929" spans="2:4" x14ac:dyDescent="0.15">
      <c r="B929" s="4"/>
      <c r="C929" s="2"/>
      <c r="D929" s="4"/>
    </row>
    <row r="930" spans="2:4" x14ac:dyDescent="0.15">
      <c r="B930" s="4"/>
      <c r="C930" s="2"/>
      <c r="D930" s="4"/>
    </row>
    <row r="931" spans="2:4" x14ac:dyDescent="0.15">
      <c r="B931" s="4"/>
      <c r="C931" s="2"/>
      <c r="D931" s="4"/>
    </row>
    <row r="932" spans="2:4" x14ac:dyDescent="0.15">
      <c r="B932" s="4"/>
      <c r="C932" s="2"/>
      <c r="D932" s="4"/>
    </row>
    <row r="933" spans="2:4" x14ac:dyDescent="0.15">
      <c r="B933" s="4"/>
      <c r="C933" s="2"/>
      <c r="D933" s="4"/>
    </row>
    <row r="934" spans="2:4" x14ac:dyDescent="0.15">
      <c r="B934" s="4"/>
      <c r="C934" s="2"/>
      <c r="D934" s="4"/>
    </row>
    <row r="935" spans="2:4" x14ac:dyDescent="0.15">
      <c r="B935" s="4"/>
      <c r="C935" s="2"/>
      <c r="D935" s="4"/>
    </row>
    <row r="936" spans="2:4" x14ac:dyDescent="0.15">
      <c r="B936" s="4"/>
      <c r="C936" s="2"/>
      <c r="D936" s="4"/>
    </row>
    <row r="937" spans="2:4" x14ac:dyDescent="0.15">
      <c r="B937" s="4"/>
      <c r="C937" s="2"/>
      <c r="D937" s="4"/>
    </row>
    <row r="938" spans="2:4" x14ac:dyDescent="0.15">
      <c r="B938" s="4"/>
      <c r="C938" s="2"/>
      <c r="D938" s="4"/>
    </row>
    <row r="939" spans="2:4" x14ac:dyDescent="0.15">
      <c r="B939" s="4"/>
      <c r="C939" s="2"/>
      <c r="D939" s="4"/>
    </row>
    <row r="940" spans="2:4" x14ac:dyDescent="0.15">
      <c r="B940" s="4"/>
      <c r="C940" s="2"/>
      <c r="D940" s="4"/>
    </row>
    <row r="941" spans="2:4" x14ac:dyDescent="0.15">
      <c r="B941" s="4"/>
      <c r="C941" s="2"/>
      <c r="D941" s="4"/>
    </row>
    <row r="942" spans="2:4" x14ac:dyDescent="0.15">
      <c r="B942" s="4"/>
      <c r="C942" s="2"/>
      <c r="D942" s="4"/>
    </row>
    <row r="943" spans="2:4" x14ac:dyDescent="0.15">
      <c r="B943" s="4"/>
      <c r="C943" s="2"/>
      <c r="D943" s="4"/>
    </row>
    <row r="944" spans="2:4" x14ac:dyDescent="0.15">
      <c r="B944" s="4"/>
      <c r="C944" s="2"/>
      <c r="D944" s="4"/>
    </row>
    <row r="945" spans="2:4" x14ac:dyDescent="0.15">
      <c r="B945" s="4"/>
      <c r="C945" s="2"/>
      <c r="D945" s="4"/>
    </row>
    <row r="946" spans="2:4" x14ac:dyDescent="0.15">
      <c r="B946" s="4"/>
      <c r="C946" s="2"/>
      <c r="D946" s="4"/>
    </row>
    <row r="947" spans="2:4" x14ac:dyDescent="0.15">
      <c r="B947" s="4"/>
      <c r="C947" s="2"/>
      <c r="D947" s="4"/>
    </row>
    <row r="948" spans="2:4" x14ac:dyDescent="0.15">
      <c r="B948" s="4"/>
      <c r="C948" s="2"/>
      <c r="D948" s="4"/>
    </row>
    <row r="949" spans="2:4" x14ac:dyDescent="0.15">
      <c r="B949" s="4"/>
      <c r="C949" s="2"/>
      <c r="D949" s="4"/>
    </row>
    <row r="950" spans="2:4" x14ac:dyDescent="0.15">
      <c r="B950" s="4"/>
      <c r="C950" s="2"/>
      <c r="D950" s="4"/>
    </row>
    <row r="951" spans="2:4" x14ac:dyDescent="0.15">
      <c r="B951" s="4"/>
      <c r="C951" s="2"/>
      <c r="D951" s="4"/>
    </row>
    <row r="952" spans="2:4" x14ac:dyDescent="0.15">
      <c r="B952" s="4"/>
      <c r="C952" s="2"/>
      <c r="D952" s="4"/>
    </row>
    <row r="953" spans="2:4" x14ac:dyDescent="0.15">
      <c r="B953" s="4"/>
      <c r="C953" s="2"/>
      <c r="D953" s="4"/>
    </row>
    <row r="954" spans="2:4" x14ac:dyDescent="0.15">
      <c r="B954" s="4"/>
      <c r="C954" s="2"/>
      <c r="D954" s="4"/>
    </row>
    <row r="955" spans="2:4" x14ac:dyDescent="0.15">
      <c r="B955" s="4"/>
      <c r="C955" s="2"/>
      <c r="D955" s="4"/>
    </row>
    <row r="956" spans="2:4" x14ac:dyDescent="0.15">
      <c r="B956" s="4"/>
      <c r="C956" s="2"/>
      <c r="D956" s="4"/>
    </row>
    <row r="957" spans="2:4" x14ac:dyDescent="0.15">
      <c r="B957" s="4"/>
      <c r="C957" s="2"/>
      <c r="D957" s="4"/>
    </row>
    <row r="958" spans="2:4" x14ac:dyDescent="0.15">
      <c r="B958" s="4"/>
      <c r="C958" s="2"/>
      <c r="D958" s="4"/>
    </row>
    <row r="959" spans="2:4" x14ac:dyDescent="0.15">
      <c r="B959" s="4"/>
      <c r="C959" s="2"/>
      <c r="D959" s="4"/>
    </row>
    <row r="960" spans="2:4" x14ac:dyDescent="0.15">
      <c r="B960" s="4"/>
      <c r="C960" s="2"/>
      <c r="D960" s="4"/>
    </row>
    <row r="961" spans="2:4" x14ac:dyDescent="0.15">
      <c r="B961" s="4"/>
      <c r="C961" s="2"/>
      <c r="D961" s="4"/>
    </row>
    <row r="962" spans="2:4" x14ac:dyDescent="0.15">
      <c r="B962" s="4"/>
      <c r="C962" s="2"/>
      <c r="D962" s="4"/>
    </row>
    <row r="963" spans="2:4" x14ac:dyDescent="0.15">
      <c r="B963" s="4"/>
      <c r="C963" s="2"/>
      <c r="D963" s="4"/>
    </row>
    <row r="964" spans="2:4" x14ac:dyDescent="0.15">
      <c r="B964" s="4"/>
      <c r="C964" s="2"/>
      <c r="D964" s="4"/>
    </row>
    <row r="965" spans="2:4" x14ac:dyDescent="0.15">
      <c r="B965" s="4"/>
      <c r="C965" s="2"/>
      <c r="D965" s="4"/>
    </row>
    <row r="966" spans="2:4" x14ac:dyDescent="0.15">
      <c r="B966" s="4"/>
      <c r="C966" s="2"/>
      <c r="D966" s="4"/>
    </row>
    <row r="967" spans="2:4" x14ac:dyDescent="0.15">
      <c r="B967" s="4"/>
      <c r="C967" s="2"/>
      <c r="D967" s="4"/>
    </row>
    <row r="968" spans="2:4" x14ac:dyDescent="0.15">
      <c r="B968" s="4"/>
      <c r="C968" s="2"/>
      <c r="D968" s="4"/>
    </row>
    <row r="969" spans="2:4" x14ac:dyDescent="0.15">
      <c r="B969" s="4"/>
      <c r="C969" s="2"/>
      <c r="D969" s="4"/>
    </row>
    <row r="970" spans="2:4" x14ac:dyDescent="0.15">
      <c r="B970" s="4"/>
      <c r="C970" s="2"/>
      <c r="D970" s="4"/>
    </row>
    <row r="971" spans="2:4" x14ac:dyDescent="0.15">
      <c r="B971" s="4"/>
      <c r="C971" s="2"/>
      <c r="D971" s="4"/>
    </row>
    <row r="972" spans="2:4" x14ac:dyDescent="0.15">
      <c r="B972" s="4"/>
      <c r="C972" s="2"/>
      <c r="D972" s="4"/>
    </row>
    <row r="973" spans="2:4" x14ac:dyDescent="0.15">
      <c r="B973" s="4"/>
      <c r="C973" s="2"/>
      <c r="D973" s="4"/>
    </row>
    <row r="974" spans="2:4" x14ac:dyDescent="0.15">
      <c r="B974" s="4"/>
      <c r="C974" s="2"/>
      <c r="D974" s="4"/>
    </row>
    <row r="975" spans="2:4" x14ac:dyDescent="0.15">
      <c r="B975" s="4"/>
      <c r="C975" s="2"/>
      <c r="D975" s="4"/>
    </row>
    <row r="976" spans="2:4" x14ac:dyDescent="0.15">
      <c r="B976" s="4"/>
      <c r="C976" s="2"/>
      <c r="D976" s="4"/>
    </row>
    <row r="977" spans="1:4" x14ac:dyDescent="0.15">
      <c r="B977" s="4"/>
      <c r="C977" s="2"/>
      <c r="D977" s="4"/>
    </row>
    <row r="978" spans="1:4" x14ac:dyDescent="0.15">
      <c r="B978" s="4"/>
      <c r="C978" s="2"/>
      <c r="D978" s="4"/>
    </row>
    <row r="979" spans="1:4" x14ac:dyDescent="0.15">
      <c r="B979" s="4"/>
      <c r="C979" s="2"/>
      <c r="D979" s="4"/>
    </row>
    <row r="980" spans="1:4" x14ac:dyDescent="0.15">
      <c r="B980" s="4"/>
      <c r="C980" s="2"/>
      <c r="D980" s="4"/>
    </row>
    <row r="981" spans="1:4" x14ac:dyDescent="0.15">
      <c r="B981" s="4"/>
      <c r="C981" s="2"/>
      <c r="D981" s="4"/>
    </row>
    <row r="982" spans="1:4" x14ac:dyDescent="0.15">
      <c r="B982" s="4"/>
      <c r="C982" s="2"/>
      <c r="D982" s="4"/>
    </row>
    <row r="983" spans="1:4" x14ac:dyDescent="0.15">
      <c r="B983" s="4"/>
      <c r="C983" s="2"/>
      <c r="D983" s="4"/>
    </row>
    <row r="984" spans="1:4" x14ac:dyDescent="0.15">
      <c r="B984" s="4"/>
      <c r="C984" s="2"/>
      <c r="D984" s="4"/>
    </row>
    <row r="985" spans="1:4" x14ac:dyDescent="0.15">
      <c r="B985" s="4"/>
      <c r="C985" s="2"/>
      <c r="D985" s="4"/>
    </row>
    <row r="986" spans="1:4" x14ac:dyDescent="0.15">
      <c r="A986" s="1"/>
      <c r="B986" s="4"/>
      <c r="C986" s="2"/>
      <c r="D986" s="4"/>
    </row>
    <row r="987" spans="1:4" x14ac:dyDescent="0.15">
      <c r="A987" s="1"/>
      <c r="B987" s="4"/>
      <c r="C987" s="2"/>
      <c r="D987" s="4"/>
    </row>
    <row r="988" spans="1:4" x14ac:dyDescent="0.15">
      <c r="A988" s="1"/>
      <c r="B988" s="4"/>
      <c r="C988" s="2"/>
      <c r="D988" s="4"/>
    </row>
    <row r="989" spans="1:4" x14ac:dyDescent="0.15">
      <c r="A989" s="1"/>
      <c r="B989" s="4"/>
      <c r="C989" s="2"/>
      <c r="D989" s="4"/>
    </row>
    <row r="990" spans="1:4" x14ac:dyDescent="0.15">
      <c r="A990" s="1"/>
      <c r="B990" s="4"/>
      <c r="C990" s="2"/>
      <c r="D990" s="4"/>
    </row>
    <row r="991" spans="1:4" x14ac:dyDescent="0.15">
      <c r="A991" s="1"/>
      <c r="B991" s="4"/>
      <c r="C991" s="2"/>
      <c r="D991" s="4"/>
    </row>
    <row r="992" spans="1:4" x14ac:dyDescent="0.15">
      <c r="A992" s="1"/>
      <c r="B992" s="4"/>
      <c r="C992" s="2"/>
      <c r="D992" s="4"/>
    </row>
    <row r="993" spans="1:4" x14ac:dyDescent="0.15">
      <c r="A993" s="1"/>
      <c r="B993" s="4"/>
      <c r="C993" s="2"/>
      <c r="D993" s="4"/>
    </row>
    <row r="994" spans="1:4" x14ac:dyDescent="0.15">
      <c r="A994" s="1"/>
      <c r="B994" s="4"/>
      <c r="C994" s="2"/>
      <c r="D994" s="4"/>
    </row>
    <row r="995" spans="1:4" x14ac:dyDescent="0.15">
      <c r="A995" s="1"/>
      <c r="B995" s="4"/>
      <c r="C995" s="2"/>
      <c r="D995" s="4"/>
    </row>
    <row r="996" spans="1:4" x14ac:dyDescent="0.15">
      <c r="A996" s="1"/>
      <c r="B996" s="4"/>
      <c r="C996" s="2"/>
      <c r="D996" s="4"/>
    </row>
    <row r="997" spans="1:4" x14ac:dyDescent="0.15">
      <c r="A997" s="1"/>
      <c r="B997" s="4"/>
      <c r="C997" s="2"/>
      <c r="D997" s="4"/>
    </row>
    <row r="998" spans="1:4" x14ac:dyDescent="0.15">
      <c r="A998" s="1"/>
      <c r="B998" s="4"/>
      <c r="C998" s="2"/>
      <c r="D998" s="4"/>
    </row>
    <row r="999" spans="1:4" x14ac:dyDescent="0.15">
      <c r="A999" s="1"/>
      <c r="B999" s="4"/>
      <c r="C999" s="2"/>
      <c r="D999" s="4"/>
    </row>
    <row r="1000" spans="1:4" x14ac:dyDescent="0.15">
      <c r="A1000" s="1"/>
      <c r="B1000" s="4"/>
      <c r="C1000" s="2"/>
      <c r="D1000" s="4"/>
    </row>
    <row r="1001" spans="1:4" x14ac:dyDescent="0.15">
      <c r="A1001" s="1"/>
      <c r="B1001" s="4"/>
      <c r="C1001" s="2"/>
      <c r="D1001" s="4"/>
    </row>
    <row r="1002" spans="1:4" x14ac:dyDescent="0.15">
      <c r="A1002" s="1"/>
      <c r="B1002" s="4"/>
      <c r="C1002" s="2"/>
      <c r="D1002" s="4"/>
    </row>
    <row r="1003" spans="1:4" x14ac:dyDescent="0.15">
      <c r="A1003" s="1"/>
      <c r="B1003" s="4"/>
      <c r="C1003" s="2"/>
      <c r="D1003" s="4"/>
    </row>
    <row r="1004" spans="1:4" x14ac:dyDescent="0.15">
      <c r="A1004" s="1"/>
      <c r="B1004" s="4"/>
      <c r="C1004" s="2"/>
      <c r="D1004" s="4"/>
    </row>
    <row r="1005" spans="1:4" x14ac:dyDescent="0.15">
      <c r="A1005" s="1"/>
      <c r="B1005" s="4"/>
      <c r="C1005" s="2"/>
      <c r="D1005" s="4"/>
    </row>
    <row r="1006" spans="1:4" x14ac:dyDescent="0.15">
      <c r="A1006" s="1"/>
      <c r="B1006" s="4"/>
      <c r="C1006" s="2"/>
      <c r="D1006" s="4"/>
    </row>
    <row r="1007" spans="1:4" x14ac:dyDescent="0.15">
      <c r="A1007" s="1"/>
      <c r="B1007" s="4"/>
      <c r="C1007" s="2"/>
      <c r="D1007" s="4"/>
    </row>
    <row r="1008" spans="1:4" x14ac:dyDescent="0.15">
      <c r="A1008" s="1"/>
      <c r="B1008" s="4"/>
      <c r="C1008" s="2"/>
      <c r="D1008" s="4"/>
    </row>
    <row r="1009" spans="1:4" x14ac:dyDescent="0.15">
      <c r="A1009" s="1"/>
      <c r="B1009" s="4"/>
      <c r="C1009" s="2"/>
      <c r="D1009" s="4"/>
    </row>
    <row r="1010" spans="1:4" x14ac:dyDescent="0.15">
      <c r="A1010" s="1"/>
      <c r="B1010" s="4"/>
      <c r="C1010" s="2"/>
      <c r="D1010" s="4"/>
    </row>
    <row r="1011" spans="1:4" x14ac:dyDescent="0.15">
      <c r="A1011" s="1"/>
      <c r="B1011" s="4"/>
      <c r="C1011" s="2"/>
      <c r="D1011" s="4"/>
    </row>
    <row r="1012" spans="1:4" x14ac:dyDescent="0.15">
      <c r="A1012" s="1"/>
      <c r="B1012" s="4"/>
      <c r="C1012" s="2"/>
      <c r="D1012" s="4"/>
    </row>
    <row r="1013" spans="1:4" x14ac:dyDescent="0.15">
      <c r="A1013" s="1"/>
      <c r="B1013" s="4"/>
      <c r="C1013" s="2"/>
      <c r="D1013" s="4"/>
    </row>
    <row r="1014" spans="1:4" x14ac:dyDescent="0.15">
      <c r="A1014" s="1"/>
      <c r="B1014" s="4"/>
      <c r="C1014" s="2"/>
      <c r="D1014" s="4"/>
    </row>
    <row r="1015" spans="1:4" x14ac:dyDescent="0.15">
      <c r="A1015" s="1"/>
      <c r="B1015" s="4"/>
      <c r="C1015" s="2"/>
      <c r="D1015" s="4"/>
    </row>
    <row r="1016" spans="1:4" x14ac:dyDescent="0.15">
      <c r="A1016" s="1"/>
      <c r="B1016" s="4"/>
      <c r="C1016" s="2"/>
      <c r="D1016" s="4"/>
    </row>
    <row r="1017" spans="1:4" x14ac:dyDescent="0.15">
      <c r="A1017" s="1"/>
      <c r="B1017" s="4"/>
      <c r="C1017" s="2"/>
      <c r="D1017" s="4"/>
    </row>
    <row r="1018" spans="1:4" x14ac:dyDescent="0.15">
      <c r="A1018" s="1"/>
      <c r="B1018" s="4"/>
      <c r="C1018" s="2"/>
      <c r="D1018" s="4"/>
    </row>
    <row r="1019" spans="1:4" x14ac:dyDescent="0.15">
      <c r="A1019" s="1"/>
      <c r="B1019" s="4"/>
      <c r="C1019" s="2"/>
      <c r="D1019" s="4"/>
    </row>
    <row r="1020" spans="1:4" x14ac:dyDescent="0.15">
      <c r="A1020" s="1"/>
      <c r="B1020" s="4"/>
      <c r="C1020" s="2"/>
      <c r="D1020" s="4"/>
    </row>
    <row r="1021" spans="1:4" x14ac:dyDescent="0.15">
      <c r="A1021" s="1"/>
      <c r="B1021" s="4"/>
      <c r="C1021" s="2"/>
      <c r="D1021" s="4"/>
    </row>
    <row r="1022" spans="1:4" x14ac:dyDescent="0.15">
      <c r="A1022" s="1"/>
      <c r="B1022" s="4"/>
      <c r="C1022" s="2"/>
      <c r="D1022" s="4"/>
    </row>
    <row r="1023" spans="1:4" x14ac:dyDescent="0.15">
      <c r="A1023" s="1"/>
      <c r="B1023" s="4"/>
      <c r="C1023" s="2"/>
      <c r="D1023" s="4"/>
    </row>
    <row r="1024" spans="1:4" x14ac:dyDescent="0.15">
      <c r="A1024" s="1"/>
      <c r="B1024" s="4"/>
      <c r="C1024" s="2"/>
      <c r="D1024" s="4"/>
    </row>
    <row r="1025" spans="1:4" x14ac:dyDescent="0.15">
      <c r="A1025" s="1"/>
      <c r="B1025" s="4"/>
      <c r="C1025" s="2"/>
      <c r="D1025" s="4"/>
    </row>
    <row r="1026" spans="1:4" x14ac:dyDescent="0.15">
      <c r="A1026" s="1"/>
      <c r="B1026" s="4"/>
      <c r="C1026" s="2"/>
      <c r="D1026" s="4"/>
    </row>
    <row r="1027" spans="1:4" x14ac:dyDescent="0.15">
      <c r="A1027" s="1"/>
      <c r="B1027" s="4"/>
      <c r="C1027" s="2"/>
      <c r="D1027" s="4"/>
    </row>
    <row r="1028" spans="1:4" x14ac:dyDescent="0.15">
      <c r="A1028" s="1"/>
      <c r="B1028" s="4"/>
      <c r="C1028" s="2"/>
      <c r="D1028" s="4"/>
    </row>
    <row r="1029" spans="1:4" x14ac:dyDescent="0.15">
      <c r="A1029" s="1"/>
      <c r="B1029" s="4"/>
      <c r="C1029" s="2"/>
      <c r="D1029" s="4"/>
    </row>
    <row r="1030" spans="1:4" x14ac:dyDescent="0.15">
      <c r="A1030" s="1"/>
      <c r="B1030" s="4"/>
      <c r="C1030" s="2"/>
      <c r="D1030" s="4"/>
    </row>
    <row r="1031" spans="1:4" x14ac:dyDescent="0.15">
      <c r="A1031" s="1"/>
      <c r="B1031" s="4"/>
      <c r="C1031" s="2"/>
      <c r="D1031" s="4"/>
    </row>
    <row r="1032" spans="1:4" x14ac:dyDescent="0.15">
      <c r="A1032" s="1"/>
      <c r="B1032" s="4"/>
      <c r="C1032" s="2"/>
      <c r="D1032" s="4"/>
    </row>
    <row r="1033" spans="1:4" x14ac:dyDescent="0.15">
      <c r="A1033" s="1"/>
      <c r="B1033" s="4"/>
      <c r="C1033" s="2"/>
      <c r="D1033" s="4"/>
    </row>
    <row r="1034" spans="1:4" x14ac:dyDescent="0.15">
      <c r="A1034" s="1"/>
      <c r="B1034" s="4"/>
      <c r="C1034" s="2"/>
      <c r="D1034" s="4"/>
    </row>
    <row r="1035" spans="1:4" x14ac:dyDescent="0.15">
      <c r="A1035" s="1"/>
      <c r="B1035" s="4"/>
      <c r="C1035" s="2"/>
      <c r="D1035" s="4"/>
    </row>
    <row r="1036" spans="1:4" x14ac:dyDescent="0.15">
      <c r="A1036" s="1"/>
      <c r="B1036" s="4"/>
      <c r="C1036" s="2"/>
      <c r="D1036" s="4"/>
    </row>
    <row r="1037" spans="1:4" x14ac:dyDescent="0.15">
      <c r="A1037" s="1"/>
      <c r="B1037" s="4"/>
      <c r="C1037" s="2"/>
      <c r="D1037" s="4"/>
    </row>
    <row r="1038" spans="1:4" x14ac:dyDescent="0.15">
      <c r="A1038" s="1"/>
      <c r="B1038" s="4"/>
      <c r="C1038" s="2"/>
      <c r="D1038" s="4"/>
    </row>
    <row r="1039" spans="1:4" x14ac:dyDescent="0.15">
      <c r="A1039" s="1"/>
      <c r="B1039" s="4"/>
      <c r="C1039" s="2"/>
      <c r="D1039" s="4"/>
    </row>
    <row r="1040" spans="1:4" x14ac:dyDescent="0.15">
      <c r="A1040" s="1"/>
      <c r="B1040" s="4"/>
      <c r="C1040" s="2"/>
      <c r="D1040" s="4"/>
    </row>
    <row r="1041" spans="1:4" x14ac:dyDescent="0.15">
      <c r="A1041" s="1"/>
      <c r="B1041" s="4"/>
      <c r="C1041" s="2"/>
      <c r="D1041" s="4"/>
    </row>
    <row r="1042" spans="1:4" x14ac:dyDescent="0.15">
      <c r="A1042" s="1"/>
      <c r="B1042" s="4"/>
      <c r="C1042" s="2"/>
      <c r="D1042" s="4"/>
    </row>
    <row r="1043" spans="1:4" x14ac:dyDescent="0.15">
      <c r="A1043" s="1"/>
      <c r="B1043" s="4"/>
      <c r="C1043" s="2"/>
      <c r="D1043" s="4"/>
    </row>
    <row r="1044" spans="1:4" x14ac:dyDescent="0.15">
      <c r="A1044" s="1"/>
      <c r="B1044" s="4"/>
      <c r="C1044" s="2"/>
      <c r="D1044" s="4"/>
    </row>
    <row r="1045" spans="1:4" x14ac:dyDescent="0.15">
      <c r="A1045" s="1"/>
      <c r="B1045" s="4"/>
      <c r="C1045" s="2"/>
      <c r="D1045" s="4"/>
    </row>
    <row r="1046" spans="1:4" x14ac:dyDescent="0.15">
      <c r="A1046" s="1"/>
      <c r="B1046" s="4"/>
      <c r="C1046" s="2"/>
      <c r="D1046" s="4"/>
    </row>
    <row r="1047" spans="1:4" x14ac:dyDescent="0.15">
      <c r="A1047" s="1"/>
      <c r="B1047" s="4"/>
      <c r="C1047" s="2"/>
      <c r="D1047" s="4"/>
    </row>
    <row r="1048" spans="1:4" x14ac:dyDescent="0.15">
      <c r="A1048" s="1"/>
      <c r="B1048" s="4"/>
      <c r="C1048" s="2"/>
      <c r="D1048" s="4"/>
    </row>
    <row r="1049" spans="1:4" x14ac:dyDescent="0.15">
      <c r="A1049" s="1"/>
      <c r="B1049" s="4"/>
      <c r="C1049" s="2"/>
      <c r="D1049" s="4"/>
    </row>
    <row r="1050" spans="1:4" x14ac:dyDescent="0.15">
      <c r="A1050" s="1"/>
      <c r="B1050" s="4"/>
      <c r="C1050" s="2"/>
      <c r="D1050" s="4"/>
    </row>
    <row r="1051" spans="1:4" x14ac:dyDescent="0.15">
      <c r="A1051" s="1"/>
      <c r="B1051" s="4"/>
      <c r="C1051" s="2"/>
      <c r="D1051" s="4"/>
    </row>
    <row r="1052" spans="1:4" x14ac:dyDescent="0.15">
      <c r="A1052" s="1"/>
      <c r="B1052" s="4"/>
      <c r="C1052" s="2"/>
      <c r="D1052" s="4"/>
    </row>
    <row r="1053" spans="1:4" x14ac:dyDescent="0.15">
      <c r="A1053" s="1"/>
      <c r="B1053" s="4"/>
      <c r="C1053" s="2"/>
      <c r="D1053" s="4"/>
    </row>
    <row r="1054" spans="1:4" x14ac:dyDescent="0.15">
      <c r="A1054" s="1"/>
      <c r="B1054" s="4"/>
      <c r="C1054" s="2"/>
      <c r="D1054" s="4"/>
    </row>
    <row r="1055" spans="1:4" x14ac:dyDescent="0.15">
      <c r="A1055" s="1"/>
      <c r="B1055" s="4"/>
      <c r="C1055" s="2"/>
      <c r="D1055" s="4"/>
    </row>
    <row r="1056" spans="1:4" x14ac:dyDescent="0.15">
      <c r="A1056" s="1"/>
      <c r="B1056" s="4"/>
      <c r="C1056" s="2"/>
      <c r="D1056" s="4"/>
    </row>
    <row r="1057" spans="1:4" x14ac:dyDescent="0.15">
      <c r="A1057" s="1"/>
      <c r="B1057" s="4"/>
      <c r="C1057" s="2"/>
      <c r="D1057" s="4"/>
    </row>
    <row r="1058" spans="1:4" x14ac:dyDescent="0.15">
      <c r="A1058" s="1"/>
      <c r="B1058" s="4"/>
      <c r="C1058" s="2"/>
      <c r="D1058" s="4"/>
    </row>
    <row r="1059" spans="1:4" x14ac:dyDescent="0.15">
      <c r="A1059" s="1"/>
      <c r="B1059" s="4"/>
      <c r="C1059" s="2"/>
      <c r="D1059" s="4"/>
    </row>
    <row r="1060" spans="1:4" x14ac:dyDescent="0.15">
      <c r="A1060" s="1"/>
      <c r="B1060" s="4"/>
      <c r="C1060" s="2"/>
      <c r="D1060" s="4"/>
    </row>
    <row r="1061" spans="1:4" x14ac:dyDescent="0.15">
      <c r="A1061" s="1"/>
      <c r="B1061" s="4"/>
      <c r="C1061" s="2"/>
      <c r="D1061" s="4"/>
    </row>
    <row r="1062" spans="1:4" x14ac:dyDescent="0.15">
      <c r="A1062" s="1"/>
      <c r="B1062" s="4"/>
      <c r="C1062" s="2"/>
      <c r="D1062" s="4"/>
    </row>
    <row r="1063" spans="1:4" x14ac:dyDescent="0.15">
      <c r="A1063" s="1"/>
      <c r="B1063" s="4"/>
      <c r="C1063" s="2"/>
      <c r="D1063" s="4"/>
    </row>
    <row r="1064" spans="1:4" x14ac:dyDescent="0.15">
      <c r="A1064" s="1"/>
      <c r="B1064" s="4"/>
      <c r="C1064" s="2"/>
      <c r="D1064" s="4"/>
    </row>
    <row r="1065" spans="1:4" x14ac:dyDescent="0.15">
      <c r="A1065" s="1"/>
      <c r="B1065" s="4"/>
      <c r="C1065" s="2"/>
      <c r="D1065" s="4"/>
    </row>
    <row r="1066" spans="1:4" x14ac:dyDescent="0.15">
      <c r="A1066" s="1"/>
      <c r="B1066" s="4"/>
      <c r="C1066" s="2"/>
      <c r="D1066" s="4"/>
    </row>
    <row r="1067" spans="1:4" x14ac:dyDescent="0.15">
      <c r="A1067" s="1"/>
      <c r="B1067" s="4"/>
      <c r="C1067" s="2"/>
      <c r="D1067" s="4"/>
    </row>
    <row r="1068" spans="1:4" x14ac:dyDescent="0.15">
      <c r="A1068" s="1"/>
      <c r="B1068" s="4"/>
      <c r="C1068" s="2"/>
      <c r="D1068" s="4"/>
    </row>
    <row r="1069" spans="1:4" x14ac:dyDescent="0.15">
      <c r="A1069" s="1"/>
      <c r="B1069" s="4"/>
      <c r="C1069" s="2"/>
      <c r="D1069" s="4"/>
    </row>
    <row r="1070" spans="1:4" x14ac:dyDescent="0.15">
      <c r="A1070" s="1"/>
      <c r="B1070" s="4"/>
      <c r="C1070" s="2"/>
      <c r="D1070" s="4"/>
    </row>
    <row r="1071" spans="1:4" x14ac:dyDescent="0.15">
      <c r="A1071" s="1"/>
      <c r="B1071" s="4"/>
      <c r="C1071" s="2"/>
      <c r="D1071" s="4"/>
    </row>
    <row r="1072" spans="1:4" x14ac:dyDescent="0.15">
      <c r="A1072" s="1"/>
      <c r="B1072" s="4"/>
      <c r="C1072" s="2"/>
      <c r="D1072" s="4"/>
    </row>
    <row r="1073" spans="1:4" x14ac:dyDescent="0.15">
      <c r="A1073" s="1"/>
      <c r="B1073" s="4"/>
      <c r="C1073" s="2"/>
      <c r="D1073" s="4"/>
    </row>
    <row r="1074" spans="1:4" x14ac:dyDescent="0.15">
      <c r="A1074" s="1"/>
      <c r="B1074" s="4"/>
      <c r="C1074" s="2"/>
      <c r="D1074" s="4"/>
    </row>
    <row r="1075" spans="1:4" x14ac:dyDescent="0.15">
      <c r="A1075" s="1"/>
      <c r="B1075" s="4"/>
      <c r="C1075" s="2"/>
      <c r="D1075" s="4"/>
    </row>
    <row r="1076" spans="1:4" x14ac:dyDescent="0.15">
      <c r="A1076" s="1"/>
      <c r="B1076" s="4"/>
      <c r="C1076" s="2"/>
      <c r="D1076" s="4"/>
    </row>
    <row r="1077" spans="1:4" x14ac:dyDescent="0.15">
      <c r="A1077" s="1"/>
      <c r="B1077" s="4"/>
      <c r="C1077" s="2"/>
      <c r="D1077" s="4"/>
    </row>
    <row r="1078" spans="1:4" x14ac:dyDescent="0.15">
      <c r="A1078" s="1"/>
      <c r="B1078" s="4"/>
      <c r="C1078" s="2"/>
      <c r="D1078" s="4"/>
    </row>
    <row r="1079" spans="1:4" x14ac:dyDescent="0.15">
      <c r="A1079" s="1"/>
      <c r="B1079" s="4"/>
      <c r="C1079" s="2"/>
      <c r="D1079" s="4"/>
    </row>
    <row r="1080" spans="1:4" x14ac:dyDescent="0.15">
      <c r="A1080" s="1"/>
      <c r="B1080" s="4"/>
      <c r="C1080" s="2"/>
      <c r="D1080" s="4"/>
    </row>
    <row r="1081" spans="1:4" x14ac:dyDescent="0.15">
      <c r="A1081" s="1"/>
      <c r="B1081" s="4"/>
      <c r="C1081" s="2"/>
      <c r="D1081" s="4"/>
    </row>
    <row r="1082" spans="1:4" x14ac:dyDescent="0.15">
      <c r="A1082" s="1"/>
      <c r="B1082" s="4"/>
      <c r="C1082" s="2"/>
      <c r="D1082" s="4"/>
    </row>
    <row r="1083" spans="1:4" x14ac:dyDescent="0.15">
      <c r="A1083" s="1"/>
      <c r="B1083" s="4"/>
      <c r="C1083" s="2"/>
      <c r="D1083" s="4"/>
    </row>
    <row r="1084" spans="1:4" x14ac:dyDescent="0.15">
      <c r="A1084" s="1"/>
      <c r="B1084" s="4"/>
      <c r="C1084" s="2"/>
      <c r="D1084" s="4"/>
    </row>
    <row r="1085" spans="1:4" x14ac:dyDescent="0.15">
      <c r="A1085" s="1"/>
      <c r="B1085" s="4"/>
      <c r="C1085" s="2"/>
      <c r="D1085" s="4"/>
    </row>
    <row r="1086" spans="1:4" x14ac:dyDescent="0.15">
      <c r="A1086" s="1"/>
      <c r="B1086" s="4"/>
      <c r="C1086" s="2"/>
      <c r="D1086" s="4"/>
    </row>
    <row r="1087" spans="1:4" x14ac:dyDescent="0.15">
      <c r="A1087" s="1"/>
      <c r="B1087" s="4"/>
      <c r="C1087" s="2"/>
      <c r="D1087" s="4"/>
    </row>
    <row r="1088" spans="1:4" x14ac:dyDescent="0.15">
      <c r="A1088" s="1"/>
      <c r="B1088" s="4"/>
      <c r="C1088" s="2"/>
      <c r="D1088" s="4"/>
    </row>
    <row r="1089" spans="1:4" x14ac:dyDescent="0.15">
      <c r="A1089" s="1"/>
      <c r="B1089" s="4"/>
      <c r="C1089" s="2"/>
      <c r="D1089" s="4"/>
    </row>
    <row r="1090" spans="1:4" x14ac:dyDescent="0.15">
      <c r="A1090" s="1"/>
      <c r="B1090" s="4"/>
      <c r="C1090" s="2"/>
      <c r="D1090" s="4"/>
    </row>
    <row r="1091" spans="1:4" x14ac:dyDescent="0.15">
      <c r="A1091" s="1"/>
      <c r="B1091" s="4"/>
      <c r="C1091" s="2"/>
      <c r="D1091" s="4"/>
    </row>
    <row r="1092" spans="1:4" x14ac:dyDescent="0.15">
      <c r="A1092" s="1"/>
      <c r="B1092" s="4"/>
      <c r="C1092" s="2"/>
      <c r="D1092" s="4"/>
    </row>
    <row r="1093" spans="1:4" x14ac:dyDescent="0.15">
      <c r="A1093" s="1"/>
      <c r="B1093" s="4"/>
      <c r="C1093" s="2"/>
      <c r="D1093" s="4"/>
    </row>
    <row r="1094" spans="1:4" x14ac:dyDescent="0.15">
      <c r="A1094" s="1"/>
      <c r="B1094" s="4"/>
      <c r="C1094" s="2"/>
      <c r="D1094" s="4"/>
    </row>
    <row r="1095" spans="1:4" x14ac:dyDescent="0.15">
      <c r="A1095" s="1"/>
      <c r="B1095" s="4"/>
      <c r="C1095" s="2"/>
      <c r="D1095" s="4"/>
    </row>
    <row r="1096" spans="1:4" x14ac:dyDescent="0.15">
      <c r="A1096" s="1"/>
      <c r="B1096" s="4"/>
      <c r="C1096" s="2"/>
      <c r="D1096" s="4"/>
    </row>
    <row r="1097" spans="1:4" x14ac:dyDescent="0.15">
      <c r="A1097" s="1"/>
      <c r="B1097" s="4"/>
      <c r="C1097" s="2"/>
      <c r="D1097" s="4"/>
    </row>
    <row r="1098" spans="1:4" x14ac:dyDescent="0.15">
      <c r="A1098" s="1"/>
      <c r="B1098" s="4"/>
      <c r="C1098" s="2"/>
      <c r="D1098" s="4"/>
    </row>
    <row r="1099" spans="1:4" x14ac:dyDescent="0.15">
      <c r="A1099" s="1"/>
      <c r="B1099" s="4"/>
      <c r="C1099" s="2"/>
      <c r="D1099" s="4"/>
    </row>
    <row r="1100" spans="1:4" x14ac:dyDescent="0.15">
      <c r="A1100" s="1"/>
      <c r="B1100" s="4"/>
      <c r="C1100" s="2"/>
      <c r="D1100" s="4"/>
    </row>
    <row r="1101" spans="1:4" x14ac:dyDescent="0.15">
      <c r="A1101" s="1"/>
      <c r="B1101" s="4"/>
      <c r="C1101" s="2"/>
      <c r="D1101" s="4"/>
    </row>
    <row r="1102" spans="1:4" x14ac:dyDescent="0.15">
      <c r="A1102" s="1"/>
      <c r="B1102" s="4"/>
      <c r="C1102" s="2"/>
      <c r="D1102" s="4"/>
    </row>
    <row r="1103" spans="1:4" x14ac:dyDescent="0.15">
      <c r="A1103" s="1"/>
      <c r="B1103" s="4"/>
      <c r="C1103" s="2"/>
      <c r="D1103" s="4"/>
    </row>
    <row r="1104" spans="1:4" x14ac:dyDescent="0.15">
      <c r="A1104" s="1"/>
      <c r="B1104" s="4"/>
      <c r="C1104" s="2"/>
      <c r="D1104" s="4"/>
    </row>
    <row r="1105" spans="1:4" x14ac:dyDescent="0.15">
      <c r="A1105" s="1"/>
      <c r="B1105" s="4"/>
      <c r="C1105" s="2"/>
      <c r="D1105" s="4"/>
    </row>
    <row r="1106" spans="1:4" x14ac:dyDescent="0.15">
      <c r="A1106" s="1"/>
      <c r="B1106" s="4"/>
      <c r="C1106" s="2"/>
      <c r="D1106" s="4"/>
    </row>
    <row r="1107" spans="1:4" x14ac:dyDescent="0.15">
      <c r="A1107" s="1"/>
      <c r="B1107" s="4"/>
      <c r="C1107" s="2"/>
      <c r="D1107" s="4"/>
    </row>
    <row r="1108" spans="1:4" x14ac:dyDescent="0.15">
      <c r="A1108" s="1"/>
      <c r="B1108" s="4"/>
      <c r="C1108" s="2"/>
      <c r="D1108" s="4"/>
    </row>
    <row r="1109" spans="1:4" x14ac:dyDescent="0.15">
      <c r="A1109" s="1"/>
      <c r="B1109" s="4"/>
      <c r="C1109" s="2"/>
      <c r="D1109" s="4"/>
    </row>
    <row r="1110" spans="1:4" x14ac:dyDescent="0.15">
      <c r="A1110" s="1"/>
      <c r="B1110" s="4"/>
      <c r="C1110" s="2"/>
      <c r="D1110" s="4"/>
    </row>
    <row r="1111" spans="1:4" x14ac:dyDescent="0.15">
      <c r="A1111" s="1"/>
      <c r="B1111" s="4"/>
      <c r="C1111" s="2"/>
      <c r="D1111" s="4"/>
    </row>
    <row r="1112" spans="1:4" x14ac:dyDescent="0.15">
      <c r="A1112" s="1"/>
      <c r="B1112" s="4"/>
      <c r="C1112" s="2"/>
      <c r="D1112" s="4"/>
    </row>
    <row r="1113" spans="1:4" x14ac:dyDescent="0.15">
      <c r="A1113" s="1"/>
      <c r="B1113" s="4"/>
      <c r="C1113" s="2"/>
      <c r="D1113" s="4"/>
    </row>
    <row r="1114" spans="1:4" x14ac:dyDescent="0.15">
      <c r="A1114" s="1"/>
      <c r="B1114" s="4"/>
      <c r="C1114" s="2"/>
      <c r="D1114" s="4"/>
    </row>
    <row r="1115" spans="1:4" x14ac:dyDescent="0.15">
      <c r="A1115" s="1"/>
      <c r="B1115" s="4"/>
      <c r="C1115" s="2"/>
      <c r="D1115" s="4"/>
    </row>
    <row r="1116" spans="1:4" x14ac:dyDescent="0.15">
      <c r="A1116" s="1"/>
      <c r="B1116" s="4"/>
      <c r="C1116" s="2"/>
      <c r="D1116" s="4"/>
    </row>
    <row r="1117" spans="1:4" x14ac:dyDescent="0.15">
      <c r="A1117" s="1"/>
      <c r="B1117" s="4"/>
      <c r="C1117" s="2"/>
      <c r="D1117" s="4"/>
    </row>
    <row r="1118" spans="1:4" x14ac:dyDescent="0.15">
      <c r="A1118" s="1"/>
      <c r="B1118" s="4"/>
      <c r="C1118" s="2"/>
      <c r="D1118" s="4"/>
    </row>
    <row r="1119" spans="1:4" x14ac:dyDescent="0.15">
      <c r="A1119" s="1"/>
      <c r="B1119" s="4"/>
      <c r="C1119" s="2"/>
      <c r="D1119" s="4"/>
    </row>
    <row r="1120" spans="1:4" x14ac:dyDescent="0.15">
      <c r="A1120" s="1"/>
      <c r="B1120" s="4"/>
      <c r="C1120" s="2"/>
      <c r="D1120" s="4"/>
    </row>
    <row r="1121" spans="1:4" x14ac:dyDescent="0.15">
      <c r="A1121" s="1"/>
      <c r="B1121" s="4"/>
      <c r="C1121" s="2"/>
      <c r="D1121" s="4"/>
    </row>
    <row r="1122" spans="1:4" x14ac:dyDescent="0.15">
      <c r="A1122" s="1"/>
      <c r="B1122" s="4"/>
      <c r="C1122" s="2"/>
      <c r="D1122" s="4"/>
    </row>
    <row r="1123" spans="1:4" x14ac:dyDescent="0.15">
      <c r="A1123" s="1"/>
      <c r="B1123" s="4"/>
      <c r="C1123" s="2"/>
      <c r="D1123" s="4"/>
    </row>
    <row r="1124" spans="1:4" x14ac:dyDescent="0.15">
      <c r="A1124" s="1"/>
      <c r="B1124" s="4"/>
      <c r="C1124" s="2"/>
      <c r="D1124" s="4"/>
    </row>
    <row r="1125" spans="1:4" x14ac:dyDescent="0.15">
      <c r="A1125" s="1"/>
      <c r="B1125" s="4"/>
      <c r="C1125" s="2"/>
      <c r="D1125" s="4"/>
    </row>
    <row r="1126" spans="1:4" x14ac:dyDescent="0.15">
      <c r="A1126" s="1"/>
      <c r="B1126" s="4"/>
      <c r="C1126" s="2"/>
      <c r="D1126" s="4"/>
    </row>
    <row r="1127" spans="1:4" x14ac:dyDescent="0.15">
      <c r="A1127" s="1"/>
      <c r="B1127" s="4"/>
      <c r="C1127" s="2"/>
      <c r="D1127" s="4"/>
    </row>
    <row r="1128" spans="1:4" x14ac:dyDescent="0.15">
      <c r="A1128" s="1"/>
      <c r="B1128" s="4"/>
      <c r="C1128" s="2"/>
      <c r="D1128" s="4"/>
    </row>
    <row r="1129" spans="1:4" x14ac:dyDescent="0.15">
      <c r="A1129" s="1"/>
      <c r="B1129" s="4"/>
      <c r="C1129" s="2"/>
      <c r="D1129" s="4"/>
    </row>
    <row r="1130" spans="1:4" x14ac:dyDescent="0.15">
      <c r="A1130" s="1"/>
      <c r="B1130" s="4"/>
      <c r="C1130" s="2"/>
      <c r="D1130" s="4"/>
    </row>
    <row r="1131" spans="1:4" x14ac:dyDescent="0.15">
      <c r="A1131" s="1"/>
      <c r="B1131" s="4"/>
      <c r="C1131" s="2"/>
      <c r="D1131" s="4"/>
    </row>
    <row r="1132" spans="1:4" x14ac:dyDescent="0.15">
      <c r="A1132" s="1"/>
      <c r="B1132" s="4"/>
      <c r="C1132" s="2"/>
      <c r="D1132" s="4"/>
    </row>
    <row r="1133" spans="1:4" x14ac:dyDescent="0.15">
      <c r="A1133" s="1"/>
      <c r="B1133" s="4"/>
      <c r="C1133" s="2"/>
      <c r="D1133" s="4"/>
    </row>
    <row r="1134" spans="1:4" x14ac:dyDescent="0.15">
      <c r="A1134" s="1"/>
      <c r="B1134" s="4"/>
      <c r="C1134" s="2"/>
      <c r="D1134" s="4"/>
    </row>
    <row r="1135" spans="1:4" x14ac:dyDescent="0.15">
      <c r="A1135" s="1"/>
      <c r="B1135" s="4"/>
      <c r="C1135" s="2"/>
      <c r="D1135" s="4"/>
    </row>
    <row r="1136" spans="1:4" x14ac:dyDescent="0.15">
      <c r="A1136" s="1"/>
      <c r="B1136" s="4"/>
      <c r="C1136" s="2"/>
      <c r="D1136" s="4"/>
    </row>
    <row r="1137" spans="1:4" x14ac:dyDescent="0.15">
      <c r="A1137" s="1"/>
      <c r="B1137" s="4"/>
      <c r="C1137" s="2"/>
      <c r="D1137" s="4"/>
    </row>
    <row r="1138" spans="1:4" x14ac:dyDescent="0.15">
      <c r="A1138" s="1"/>
      <c r="B1138" s="4"/>
      <c r="C1138" s="2"/>
      <c r="D1138" s="4"/>
    </row>
    <row r="1139" spans="1:4" x14ac:dyDescent="0.15">
      <c r="A1139" s="1"/>
      <c r="B1139" s="4"/>
      <c r="C1139" s="2"/>
      <c r="D1139" s="4"/>
    </row>
    <row r="1140" spans="1:4" x14ac:dyDescent="0.15">
      <c r="A1140" s="1"/>
      <c r="B1140" s="4"/>
      <c r="C1140" s="2"/>
      <c r="D1140" s="4"/>
    </row>
    <row r="1141" spans="1:4" x14ac:dyDescent="0.15">
      <c r="A1141" s="1"/>
      <c r="B1141" s="4"/>
      <c r="C1141" s="2"/>
      <c r="D1141" s="4"/>
    </row>
    <row r="1142" spans="1:4" x14ac:dyDescent="0.15">
      <c r="A1142" s="1"/>
      <c r="B1142" s="4"/>
      <c r="C1142" s="2"/>
      <c r="D1142" s="4"/>
    </row>
    <row r="1143" spans="1:4" x14ac:dyDescent="0.15">
      <c r="A1143" s="1"/>
      <c r="B1143" s="4"/>
      <c r="C1143" s="2"/>
      <c r="D1143" s="4"/>
    </row>
    <row r="1144" spans="1:4" x14ac:dyDescent="0.15">
      <c r="A1144" s="1"/>
      <c r="B1144" s="4"/>
      <c r="C1144" s="2"/>
      <c r="D1144" s="4"/>
    </row>
    <row r="1145" spans="1:4" x14ac:dyDescent="0.15">
      <c r="A1145" s="1"/>
      <c r="B1145" s="4"/>
      <c r="C1145" s="2"/>
      <c r="D1145" s="4"/>
    </row>
    <row r="1146" spans="1:4" x14ac:dyDescent="0.15">
      <c r="A1146" s="1"/>
      <c r="B1146" s="4"/>
      <c r="C1146" s="2"/>
      <c r="D1146" s="4"/>
    </row>
    <row r="1147" spans="1:4" x14ac:dyDescent="0.15">
      <c r="A1147" s="1"/>
      <c r="B1147" s="4"/>
      <c r="C1147" s="2"/>
      <c r="D1147" s="4"/>
    </row>
    <row r="1148" spans="1:4" x14ac:dyDescent="0.15">
      <c r="A1148" s="1"/>
      <c r="B1148" s="4"/>
      <c r="C1148" s="2"/>
      <c r="D1148" s="4"/>
    </row>
    <row r="1149" spans="1:4" x14ac:dyDescent="0.15">
      <c r="A1149" s="1"/>
      <c r="B1149" s="4"/>
      <c r="C1149" s="2"/>
      <c r="D1149" s="4"/>
    </row>
    <row r="1150" spans="1:4" x14ac:dyDescent="0.15">
      <c r="A1150" s="1"/>
      <c r="B1150" s="4"/>
      <c r="C1150" s="2"/>
      <c r="D1150" s="4"/>
    </row>
    <row r="1151" spans="1:4" x14ac:dyDescent="0.15">
      <c r="A1151" s="1"/>
      <c r="B1151" s="4"/>
      <c r="C1151" s="2"/>
      <c r="D1151" s="4"/>
    </row>
    <row r="1152" spans="1:4" x14ac:dyDescent="0.15">
      <c r="A1152" s="1"/>
      <c r="B1152" s="4"/>
      <c r="C1152" s="2"/>
      <c r="D1152" s="4"/>
    </row>
    <row r="1153" spans="1:4" x14ac:dyDescent="0.15">
      <c r="A1153" s="1"/>
      <c r="B1153" s="4"/>
      <c r="C1153" s="2"/>
      <c r="D1153" s="4"/>
    </row>
    <row r="1154" spans="1:4" x14ac:dyDescent="0.15">
      <c r="A1154" s="1"/>
      <c r="B1154" s="4"/>
      <c r="C1154" s="2"/>
      <c r="D1154" s="4"/>
    </row>
    <row r="1155" spans="1:4" x14ac:dyDescent="0.15">
      <c r="A1155" s="1"/>
      <c r="B1155" s="4"/>
      <c r="C1155" s="2"/>
      <c r="D1155" s="4"/>
    </row>
    <row r="1156" spans="1:4" x14ac:dyDescent="0.15">
      <c r="A1156" s="1"/>
      <c r="B1156" s="4"/>
      <c r="C1156" s="2"/>
      <c r="D1156" s="4"/>
    </row>
    <row r="1157" spans="1:4" x14ac:dyDescent="0.15">
      <c r="A1157" s="1"/>
      <c r="B1157" s="4"/>
      <c r="C1157" s="2"/>
      <c r="D1157" s="4"/>
    </row>
    <row r="1158" spans="1:4" x14ac:dyDescent="0.15">
      <c r="A1158" s="1"/>
      <c r="B1158" s="4"/>
      <c r="C1158" s="2"/>
      <c r="D1158" s="4"/>
    </row>
    <row r="1159" spans="1:4" x14ac:dyDescent="0.15">
      <c r="A1159" s="1"/>
      <c r="B1159" s="4"/>
      <c r="C1159" s="2"/>
      <c r="D1159" s="4"/>
    </row>
    <row r="1160" spans="1:4" x14ac:dyDescent="0.15">
      <c r="A1160" s="1"/>
      <c r="B1160" s="4"/>
      <c r="C1160" s="2"/>
      <c r="D1160" s="4"/>
    </row>
    <row r="1161" spans="1:4" x14ac:dyDescent="0.15">
      <c r="A1161" s="1"/>
      <c r="B1161" s="4"/>
      <c r="C1161" s="2"/>
      <c r="D1161" s="4"/>
    </row>
    <row r="1162" spans="1:4" x14ac:dyDescent="0.15">
      <c r="A1162" s="1"/>
      <c r="B1162" s="4"/>
      <c r="C1162" s="2"/>
      <c r="D1162" s="4"/>
    </row>
    <row r="1163" spans="1:4" x14ac:dyDescent="0.15">
      <c r="A1163" s="1"/>
      <c r="B1163" s="4"/>
      <c r="C1163" s="2"/>
      <c r="D1163" s="4"/>
    </row>
    <row r="1164" spans="1:4" x14ac:dyDescent="0.15">
      <c r="A1164" s="1"/>
      <c r="B1164" s="4"/>
      <c r="C1164" s="2"/>
      <c r="D1164" s="4"/>
    </row>
    <row r="1165" spans="1:4" x14ac:dyDescent="0.15">
      <c r="A1165" s="1"/>
      <c r="B1165" s="4"/>
      <c r="C1165" s="2"/>
      <c r="D1165" s="4"/>
    </row>
    <row r="1166" spans="1:4" x14ac:dyDescent="0.15">
      <c r="A1166" s="1"/>
      <c r="B1166" s="4"/>
      <c r="C1166" s="2"/>
      <c r="D1166" s="4"/>
    </row>
    <row r="1167" spans="1:4" x14ac:dyDescent="0.15">
      <c r="A1167" s="1"/>
      <c r="B1167" s="4"/>
      <c r="C1167" s="2"/>
      <c r="D1167" s="4"/>
    </row>
    <row r="1168" spans="1:4" x14ac:dyDescent="0.15">
      <c r="A1168" s="1"/>
      <c r="B1168" s="4"/>
      <c r="C1168" s="2"/>
      <c r="D1168" s="4"/>
    </row>
    <row r="1169" spans="1:4" x14ac:dyDescent="0.15">
      <c r="A1169" s="1"/>
      <c r="B1169" s="4"/>
      <c r="C1169" s="2"/>
      <c r="D1169" s="4"/>
    </row>
    <row r="1170" spans="1:4" x14ac:dyDescent="0.15">
      <c r="A1170" s="1"/>
      <c r="B1170" s="4"/>
      <c r="C1170" s="2"/>
      <c r="D1170" s="4"/>
    </row>
    <row r="1171" spans="1:4" x14ac:dyDescent="0.15">
      <c r="A1171" s="1"/>
      <c r="B1171" s="4"/>
      <c r="C1171" s="2"/>
      <c r="D1171" s="4"/>
    </row>
    <row r="1172" spans="1:4" x14ac:dyDescent="0.15">
      <c r="A1172" s="1"/>
      <c r="B1172" s="4"/>
      <c r="C1172" s="2"/>
      <c r="D1172" s="4"/>
    </row>
    <row r="1173" spans="1:4" x14ac:dyDescent="0.15">
      <c r="A1173" s="1"/>
      <c r="B1173" s="4"/>
      <c r="C1173" s="2"/>
      <c r="D1173" s="4"/>
    </row>
    <row r="1174" spans="1:4" x14ac:dyDescent="0.15">
      <c r="A1174" s="1"/>
      <c r="B1174" s="4"/>
      <c r="C1174" s="2"/>
      <c r="D1174" s="4"/>
    </row>
    <row r="1175" spans="1:4" x14ac:dyDescent="0.15">
      <c r="A1175" s="1"/>
      <c r="B1175" s="4"/>
      <c r="C1175" s="2"/>
      <c r="D1175" s="4"/>
    </row>
    <row r="1176" spans="1:4" x14ac:dyDescent="0.15">
      <c r="A1176" s="1"/>
      <c r="B1176" s="4"/>
      <c r="C1176" s="2"/>
      <c r="D1176" s="4"/>
    </row>
    <row r="1177" spans="1:4" x14ac:dyDescent="0.15">
      <c r="A1177" s="1"/>
      <c r="B1177" s="4"/>
      <c r="C1177" s="2"/>
      <c r="D1177" s="4"/>
    </row>
    <row r="1178" spans="1:4" x14ac:dyDescent="0.15">
      <c r="A1178" s="1"/>
      <c r="B1178" s="4"/>
      <c r="C1178" s="2"/>
      <c r="D1178" s="4"/>
    </row>
    <row r="1179" spans="1:4" x14ac:dyDescent="0.15">
      <c r="A1179" s="1"/>
      <c r="B1179" s="4"/>
      <c r="C1179" s="2"/>
      <c r="D1179" s="4"/>
    </row>
    <row r="1180" spans="1:4" x14ac:dyDescent="0.15">
      <c r="A1180" s="1"/>
      <c r="B1180" s="4"/>
      <c r="C1180" s="2"/>
      <c r="D1180" s="4"/>
    </row>
    <row r="1181" spans="1:4" x14ac:dyDescent="0.15">
      <c r="A1181" s="1"/>
      <c r="B1181" s="4"/>
      <c r="C1181" s="2"/>
      <c r="D1181" s="4"/>
    </row>
    <row r="1182" spans="1:4" x14ac:dyDescent="0.15">
      <c r="A1182" s="1"/>
      <c r="B1182" s="4"/>
      <c r="C1182" s="2"/>
      <c r="D1182" s="4"/>
    </row>
    <row r="1183" spans="1:4" x14ac:dyDescent="0.15">
      <c r="A1183" s="1"/>
      <c r="B1183" s="4"/>
      <c r="C1183" s="2"/>
      <c r="D1183" s="4"/>
    </row>
    <row r="1184" spans="1:4" x14ac:dyDescent="0.15">
      <c r="A1184" s="1"/>
      <c r="B1184" s="4"/>
      <c r="C1184" s="2"/>
      <c r="D1184" s="4"/>
    </row>
    <row r="1185" spans="1:4" x14ac:dyDescent="0.15">
      <c r="A1185" s="1"/>
      <c r="B1185" s="4"/>
      <c r="C1185" s="2"/>
      <c r="D1185" s="4"/>
    </row>
    <row r="1186" spans="1:4" x14ac:dyDescent="0.15">
      <c r="A1186" s="1"/>
      <c r="B1186" s="4"/>
      <c r="C1186" s="2"/>
      <c r="D1186" s="4"/>
    </row>
    <row r="1187" spans="1:4" x14ac:dyDescent="0.15">
      <c r="A1187" s="1"/>
      <c r="B1187" s="4"/>
      <c r="C1187" s="2"/>
      <c r="D1187" s="4"/>
    </row>
    <row r="1188" spans="1:4" x14ac:dyDescent="0.15">
      <c r="A1188" s="1"/>
      <c r="B1188" s="4"/>
      <c r="C1188" s="2"/>
      <c r="D1188" s="4"/>
    </row>
    <row r="1189" spans="1:4" x14ac:dyDescent="0.15">
      <c r="A1189" s="1"/>
      <c r="B1189" s="4"/>
      <c r="C1189" s="2"/>
      <c r="D1189" s="4"/>
    </row>
    <row r="1190" spans="1:4" x14ac:dyDescent="0.15">
      <c r="A1190" s="1"/>
      <c r="B1190" s="4"/>
      <c r="C1190" s="2"/>
      <c r="D1190" s="4"/>
    </row>
    <row r="1191" spans="1:4" x14ac:dyDescent="0.15">
      <c r="A1191" s="1"/>
      <c r="B1191" s="4"/>
      <c r="C1191" s="2"/>
      <c r="D1191" s="4"/>
    </row>
    <row r="1192" spans="1:4" x14ac:dyDescent="0.15">
      <c r="A1192" s="1"/>
      <c r="B1192" s="4"/>
      <c r="C1192" s="2"/>
      <c r="D1192" s="4"/>
    </row>
    <row r="1193" spans="1:4" x14ac:dyDescent="0.15">
      <c r="A1193" s="1"/>
      <c r="B1193" s="4"/>
      <c r="C1193" s="2"/>
      <c r="D1193" s="4"/>
    </row>
    <row r="1194" spans="1:4" x14ac:dyDescent="0.15">
      <c r="A1194" s="1"/>
      <c r="B1194" s="4"/>
      <c r="C1194" s="2"/>
      <c r="D1194" s="4"/>
    </row>
    <row r="1195" spans="1:4" x14ac:dyDescent="0.15">
      <c r="A1195" s="1"/>
      <c r="B1195" s="4"/>
      <c r="C1195" s="2"/>
      <c r="D1195" s="4"/>
    </row>
    <row r="1196" spans="1:4" x14ac:dyDescent="0.15">
      <c r="A1196" s="1"/>
      <c r="B1196" s="4"/>
      <c r="C1196" s="2"/>
      <c r="D1196" s="4"/>
    </row>
    <row r="1197" spans="1:4" x14ac:dyDescent="0.15">
      <c r="A1197" s="1"/>
      <c r="B1197" s="4"/>
      <c r="C1197" s="2"/>
      <c r="D1197" s="4"/>
    </row>
    <row r="1198" spans="1:4" x14ac:dyDescent="0.15">
      <c r="A1198" s="1"/>
      <c r="B1198" s="4"/>
      <c r="C1198" s="2"/>
      <c r="D1198" s="4"/>
    </row>
    <row r="1199" spans="1:4" x14ac:dyDescent="0.15">
      <c r="A1199" s="1"/>
      <c r="B1199" s="4"/>
      <c r="C1199" s="2"/>
      <c r="D1199" s="4"/>
    </row>
    <row r="1200" spans="1:4" x14ac:dyDescent="0.15">
      <c r="A1200" s="1"/>
      <c r="B1200" s="4"/>
      <c r="C1200" s="2"/>
      <c r="D1200" s="4"/>
    </row>
    <row r="1201" spans="1:4" x14ac:dyDescent="0.15">
      <c r="A1201" s="1"/>
      <c r="B1201" s="4"/>
      <c r="C1201" s="2"/>
      <c r="D1201" s="4"/>
    </row>
    <row r="1202" spans="1:4" x14ac:dyDescent="0.15">
      <c r="A1202" s="1"/>
      <c r="B1202" s="4"/>
      <c r="C1202" s="2"/>
      <c r="D1202" s="4"/>
    </row>
    <row r="1203" spans="1:4" x14ac:dyDescent="0.15">
      <c r="A1203" s="1"/>
      <c r="B1203" s="4"/>
      <c r="C1203" s="2"/>
      <c r="D1203" s="4"/>
    </row>
    <row r="1204" spans="1:4" x14ac:dyDescent="0.15">
      <c r="A1204" s="1"/>
      <c r="B1204" s="4"/>
      <c r="C1204" s="2"/>
      <c r="D1204" s="4"/>
    </row>
    <row r="1205" spans="1:4" x14ac:dyDescent="0.15">
      <c r="A1205" s="1"/>
      <c r="B1205" s="4"/>
      <c r="C1205" s="2"/>
      <c r="D1205" s="4"/>
    </row>
    <row r="1206" spans="1:4" x14ac:dyDescent="0.15">
      <c r="A1206" s="1"/>
      <c r="B1206" s="4"/>
      <c r="C1206" s="2"/>
      <c r="D1206" s="4"/>
    </row>
    <row r="1207" spans="1:4" x14ac:dyDescent="0.15">
      <c r="A1207" s="1"/>
      <c r="B1207" s="4"/>
      <c r="C1207" s="2"/>
      <c r="D1207" s="4"/>
    </row>
    <row r="1208" spans="1:4" x14ac:dyDescent="0.15">
      <c r="A1208" s="1"/>
      <c r="B1208" s="4"/>
      <c r="C1208" s="2"/>
      <c r="D1208" s="4"/>
    </row>
    <row r="1209" spans="1:4" x14ac:dyDescent="0.15">
      <c r="A1209" s="1"/>
      <c r="B1209" s="4"/>
      <c r="C1209" s="2"/>
      <c r="D1209" s="4"/>
    </row>
    <row r="1210" spans="1:4" x14ac:dyDescent="0.15">
      <c r="A1210" s="1"/>
      <c r="B1210" s="4"/>
      <c r="C1210" s="2"/>
      <c r="D1210" s="4"/>
    </row>
    <row r="1211" spans="1:4" x14ac:dyDescent="0.15">
      <c r="A1211" s="1"/>
      <c r="B1211" s="4"/>
      <c r="C1211" s="2"/>
      <c r="D1211" s="4"/>
    </row>
    <row r="1212" spans="1:4" x14ac:dyDescent="0.15">
      <c r="A1212" s="1"/>
      <c r="B1212" s="4"/>
      <c r="C1212" s="2"/>
      <c r="D1212" s="4"/>
    </row>
  </sheetData>
  <autoFilter ref="A1:D309" xr:uid="{FACC7E81-AC49-4C3E-963E-2FAC17E71993}"/>
  <sortState xmlns:xlrd2="http://schemas.microsoft.com/office/spreadsheetml/2017/richdata2" ref="A2:D79">
    <sortCondition ref="A2:A79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E5613-7212-44D8-A590-40EB5A1A66FF}">
  <dimension ref="A1:X1212"/>
  <sheetViews>
    <sheetView workbookViewId="0">
      <selection activeCell="P24" sqref="P24"/>
    </sheetView>
  </sheetViews>
  <sheetFormatPr defaultColWidth="9" defaultRowHeight="11.25" x14ac:dyDescent="0.4"/>
  <cols>
    <col min="1" max="1" width="9" style="12"/>
    <col min="2" max="2" width="8.25" style="12" bestFit="1" customWidth="1"/>
    <col min="3" max="3" width="9" style="12"/>
    <col min="4" max="4" width="8.25" style="12" customWidth="1"/>
    <col min="5" max="15" width="7" style="12" customWidth="1"/>
    <col min="16" max="16384" width="9" style="12"/>
  </cols>
  <sheetData>
    <row r="1" spans="1:20" x14ac:dyDescent="0.15">
      <c r="A1" s="12" t="s">
        <v>27</v>
      </c>
      <c r="B1" s="12" t="s">
        <v>29</v>
      </c>
      <c r="C1" s="12" t="s">
        <v>28</v>
      </c>
      <c r="D1" s="1" t="s">
        <v>599</v>
      </c>
    </row>
    <row r="2" spans="1:20" x14ac:dyDescent="0.15">
      <c r="A2" s="1">
        <v>38</v>
      </c>
      <c r="B2" s="4">
        <v>45777.203055555554</v>
      </c>
      <c r="C2" s="2">
        <v>91.34</v>
      </c>
      <c r="D2" s="3">
        <v>0.98599999999999999</v>
      </c>
      <c r="Q2" s="1">
        <v>1287</v>
      </c>
      <c r="R2" s="4">
        <v>45453.342141203706</v>
      </c>
      <c r="S2" s="2">
        <v>93.66</v>
      </c>
      <c r="T2" s="3">
        <v>0.99259259259259258</v>
      </c>
    </row>
    <row r="3" spans="1:20" x14ac:dyDescent="0.15">
      <c r="A3" s="1">
        <v>44</v>
      </c>
      <c r="B3" s="4">
        <v>45777.300474537034</v>
      </c>
      <c r="C3" s="2">
        <v>90.49</v>
      </c>
      <c r="D3" s="3">
        <v>0.996</v>
      </c>
      <c r="Q3" s="1">
        <v>1288</v>
      </c>
      <c r="R3" s="4">
        <v>45453.346585648149</v>
      </c>
      <c r="S3" s="2">
        <v>95.57</v>
      </c>
      <c r="T3" s="3">
        <v>1</v>
      </c>
    </row>
    <row r="4" spans="1:20" x14ac:dyDescent="0.15">
      <c r="A4" s="1">
        <v>47</v>
      </c>
      <c r="B4" s="4">
        <v>45777.305497685185</v>
      </c>
      <c r="C4" s="2">
        <v>95.82</v>
      </c>
      <c r="D4" s="3">
        <v>1</v>
      </c>
      <c r="Q4" s="1">
        <v>1290</v>
      </c>
      <c r="R4" s="4">
        <v>45453.349166666667</v>
      </c>
      <c r="S4" s="2">
        <v>92.76</v>
      </c>
      <c r="T4" s="3">
        <v>0.98018018018018016</v>
      </c>
    </row>
    <row r="5" spans="1:20" x14ac:dyDescent="0.15">
      <c r="A5" s="1">
        <v>51</v>
      </c>
      <c r="B5" s="4">
        <v>45778.210486111115</v>
      </c>
      <c r="C5" s="2">
        <v>92.82</v>
      </c>
      <c r="D5" s="3">
        <v>1</v>
      </c>
      <c r="Q5" s="1">
        <v>1295</v>
      </c>
      <c r="R5" s="4">
        <v>45454.344074074077</v>
      </c>
      <c r="S5" s="2">
        <v>93.52</v>
      </c>
      <c r="T5" s="3">
        <v>1</v>
      </c>
    </row>
    <row r="6" spans="1:20" x14ac:dyDescent="0.15">
      <c r="A6" s="1">
        <v>58</v>
      </c>
      <c r="B6" s="4">
        <v>45778.292824074073</v>
      </c>
      <c r="C6" s="2">
        <v>94.99</v>
      </c>
      <c r="D6" s="3">
        <v>1</v>
      </c>
      <c r="Q6" s="1">
        <v>1296</v>
      </c>
      <c r="R6" s="4">
        <v>45454.346273148149</v>
      </c>
      <c r="S6" s="2">
        <v>90.67</v>
      </c>
      <c r="T6" s="3">
        <v>0.98706896551724133</v>
      </c>
    </row>
    <row r="7" spans="1:20" x14ac:dyDescent="0.15">
      <c r="A7" s="1">
        <v>62</v>
      </c>
      <c r="B7" s="4">
        <v>45779.189780092594</v>
      </c>
      <c r="C7" s="2">
        <v>90.38</v>
      </c>
      <c r="D7" s="3">
        <v>1</v>
      </c>
      <c r="Q7" s="1">
        <v>1297</v>
      </c>
      <c r="R7" s="4">
        <v>45454.349629629629</v>
      </c>
      <c r="S7" s="2">
        <v>93.6</v>
      </c>
      <c r="T7" s="3">
        <v>1</v>
      </c>
    </row>
    <row r="8" spans="1:20" x14ac:dyDescent="0.15">
      <c r="A8" s="1">
        <v>63</v>
      </c>
      <c r="B8" s="4">
        <v>45779.191145833334</v>
      </c>
      <c r="C8" s="2">
        <v>91.32</v>
      </c>
      <c r="D8" s="3">
        <v>1</v>
      </c>
      <c r="Q8" s="1">
        <v>1299</v>
      </c>
      <c r="R8" s="4">
        <v>45455.335590277777</v>
      </c>
      <c r="S8" s="2">
        <v>91.47</v>
      </c>
      <c r="T8" s="3">
        <v>0.99676375404530748</v>
      </c>
    </row>
    <row r="9" spans="1:20" x14ac:dyDescent="0.15">
      <c r="A9" s="1">
        <v>66</v>
      </c>
      <c r="B9" s="4">
        <v>45779.196469907409</v>
      </c>
      <c r="C9" s="2">
        <v>94.96</v>
      </c>
      <c r="D9" s="3">
        <v>1</v>
      </c>
      <c r="Q9" s="1">
        <v>1302</v>
      </c>
      <c r="R9" s="4">
        <v>45455.342523148145</v>
      </c>
      <c r="S9" s="2">
        <v>92.58</v>
      </c>
      <c r="T9" s="3">
        <v>0.99744897959183676</v>
      </c>
    </row>
    <row r="10" spans="1:20" x14ac:dyDescent="0.15">
      <c r="A10" s="1">
        <v>67</v>
      </c>
      <c r="B10" s="4">
        <v>45779.284467592595</v>
      </c>
      <c r="C10" s="2">
        <v>90.38</v>
      </c>
      <c r="D10" s="3">
        <v>0.99399999999999999</v>
      </c>
      <c r="Q10" s="1">
        <v>1303</v>
      </c>
      <c r="R10" s="4">
        <v>45455.344641203701</v>
      </c>
      <c r="S10" s="2">
        <v>90.48</v>
      </c>
      <c r="T10" s="3">
        <v>1</v>
      </c>
    </row>
    <row r="11" spans="1:20" x14ac:dyDescent="0.15">
      <c r="A11" s="1">
        <v>71</v>
      </c>
      <c r="B11" s="4">
        <v>45779.29859953704</v>
      </c>
      <c r="C11" s="2">
        <v>91.48</v>
      </c>
      <c r="D11" s="3">
        <v>1</v>
      </c>
      <c r="Q11" s="1">
        <v>1304</v>
      </c>
      <c r="R11" s="4">
        <v>45456.320138888892</v>
      </c>
      <c r="S11" s="2">
        <v>94.95</v>
      </c>
      <c r="T11" s="3">
        <v>1</v>
      </c>
    </row>
    <row r="12" spans="1:20" x14ac:dyDescent="0.15">
      <c r="A12" s="1">
        <v>73</v>
      </c>
      <c r="B12" s="4">
        <v>45780.203680555554</v>
      </c>
      <c r="C12" s="2">
        <v>92.99</v>
      </c>
      <c r="D12" s="3">
        <v>1</v>
      </c>
      <c r="Q12" s="1">
        <v>1305</v>
      </c>
      <c r="R12" s="4">
        <v>45456.322372685187</v>
      </c>
      <c r="S12" s="2">
        <v>91.33</v>
      </c>
      <c r="T12" s="3">
        <v>1</v>
      </c>
    </row>
    <row r="13" spans="1:20" x14ac:dyDescent="0.15">
      <c r="A13" s="1">
        <v>74</v>
      </c>
      <c r="B13" s="4">
        <v>45780.205000000002</v>
      </c>
      <c r="C13" s="2">
        <v>90.49</v>
      </c>
      <c r="D13" s="3">
        <v>0.99299999999999999</v>
      </c>
      <c r="Q13" s="1">
        <v>1308</v>
      </c>
      <c r="R13" s="4">
        <v>45456.337893518517</v>
      </c>
      <c r="S13" s="2">
        <v>90.98</v>
      </c>
      <c r="T13" s="3">
        <v>0.98568507157464214</v>
      </c>
    </row>
    <row r="14" spans="1:20" x14ac:dyDescent="0.15">
      <c r="A14" s="1">
        <v>77</v>
      </c>
      <c r="B14" s="4">
        <v>45780.210081018522</v>
      </c>
      <c r="C14" s="2">
        <v>90.32</v>
      </c>
      <c r="D14" s="3">
        <v>1</v>
      </c>
      <c r="Q14" s="1">
        <v>1309</v>
      </c>
      <c r="R14" s="4">
        <v>45456.340173611112</v>
      </c>
      <c r="S14" s="2">
        <v>90.54</v>
      </c>
      <c r="T14" s="3">
        <v>1</v>
      </c>
    </row>
    <row r="15" spans="1:20" x14ac:dyDescent="0.15">
      <c r="A15" s="1">
        <v>78</v>
      </c>
      <c r="B15" s="4">
        <v>45780.211805555555</v>
      </c>
      <c r="C15" s="2">
        <v>92</v>
      </c>
      <c r="D15" s="3">
        <v>1</v>
      </c>
      <c r="Q15" s="1">
        <v>1312</v>
      </c>
      <c r="R15" s="4">
        <v>45456.34443287037</v>
      </c>
      <c r="S15" s="2">
        <v>91.26</v>
      </c>
      <c r="T15" s="3">
        <v>0.99809160305343514</v>
      </c>
    </row>
    <row r="16" spans="1:20" x14ac:dyDescent="0.15">
      <c r="A16" s="1">
        <v>81</v>
      </c>
      <c r="B16" s="4">
        <v>45780.314479166664</v>
      </c>
      <c r="C16" s="2">
        <v>91.42</v>
      </c>
      <c r="D16" s="3">
        <v>0.997</v>
      </c>
      <c r="Q16" s="1">
        <v>1313</v>
      </c>
      <c r="R16" s="4">
        <v>45456.345914351848</v>
      </c>
      <c r="S16" s="2">
        <v>95.73</v>
      </c>
      <c r="T16" s="3">
        <v>0.98966942148760328</v>
      </c>
    </row>
    <row r="17" spans="1:20" x14ac:dyDescent="0.15">
      <c r="A17" s="1">
        <v>84</v>
      </c>
      <c r="B17" s="4">
        <v>45780.327337962961</v>
      </c>
      <c r="C17" s="2">
        <v>91.59</v>
      </c>
      <c r="D17" s="3">
        <v>1</v>
      </c>
      <c r="Q17" s="1">
        <v>1315</v>
      </c>
      <c r="R17" s="4">
        <v>45457.329814814817</v>
      </c>
      <c r="S17" s="2">
        <v>96.32</v>
      </c>
      <c r="T17" s="3">
        <v>1</v>
      </c>
    </row>
    <row r="18" spans="1:20" x14ac:dyDescent="0.15">
      <c r="A18" s="1">
        <v>88</v>
      </c>
      <c r="B18" s="4">
        <v>45781.209062499998</v>
      </c>
      <c r="C18" s="2">
        <v>94.77</v>
      </c>
      <c r="D18" s="3">
        <v>0.995</v>
      </c>
      <c r="Q18" s="1">
        <v>1317</v>
      </c>
      <c r="R18" s="4">
        <v>45457.333518518521</v>
      </c>
      <c r="S18" s="2">
        <v>92.84</v>
      </c>
      <c r="T18" s="3">
        <v>0.99375000000000002</v>
      </c>
    </row>
    <row r="19" spans="1:20" x14ac:dyDescent="0.15">
      <c r="A19" s="1">
        <v>91</v>
      </c>
      <c r="B19" s="4">
        <v>45781.304247685184</v>
      </c>
      <c r="C19" s="2">
        <v>97.26</v>
      </c>
      <c r="D19" s="3">
        <v>0.996</v>
      </c>
      <c r="Q19" s="1">
        <v>1321</v>
      </c>
      <c r="R19" s="4">
        <v>45457.3437037037</v>
      </c>
      <c r="S19" s="2">
        <v>90.89</v>
      </c>
      <c r="T19" s="3">
        <v>0.99242424242424243</v>
      </c>
    </row>
    <row r="20" spans="1:20" x14ac:dyDescent="0.15">
      <c r="A20" s="1">
        <v>92</v>
      </c>
      <c r="B20" s="4">
        <v>45781.305937500001</v>
      </c>
      <c r="C20" s="2">
        <v>91.76</v>
      </c>
      <c r="D20" s="3">
        <v>0.995</v>
      </c>
      <c r="Q20" s="1">
        <v>1322</v>
      </c>
      <c r="R20" s="4">
        <v>45457.354317129626</v>
      </c>
      <c r="S20" s="2">
        <v>97.63</v>
      </c>
      <c r="T20" s="3">
        <v>1</v>
      </c>
    </row>
    <row r="21" spans="1:20" x14ac:dyDescent="0.15">
      <c r="A21" s="1">
        <v>93</v>
      </c>
      <c r="B21" s="4">
        <v>45781.307222222225</v>
      </c>
      <c r="C21" s="2">
        <v>93.47</v>
      </c>
      <c r="D21" s="3">
        <v>0.995</v>
      </c>
      <c r="Q21" s="1">
        <v>1323</v>
      </c>
      <c r="R21" s="4">
        <v>45458.218599537038</v>
      </c>
      <c r="S21" s="2">
        <v>90.07</v>
      </c>
      <c r="T21" s="3">
        <v>0.99862068965517237</v>
      </c>
    </row>
    <row r="22" spans="1:20" x14ac:dyDescent="0.15">
      <c r="A22" s="1">
        <v>94</v>
      </c>
      <c r="B22" s="4">
        <v>45781.311655092592</v>
      </c>
      <c r="C22" s="2">
        <v>96.32</v>
      </c>
      <c r="D22" s="3">
        <v>1</v>
      </c>
      <c r="Q22" s="1">
        <v>1324</v>
      </c>
      <c r="R22" s="4">
        <v>45458.222500000003</v>
      </c>
      <c r="S22" s="2">
        <v>94.85</v>
      </c>
      <c r="T22" s="3">
        <v>1</v>
      </c>
    </row>
    <row r="23" spans="1:20" x14ac:dyDescent="0.15">
      <c r="A23" s="1">
        <v>95</v>
      </c>
      <c r="B23" s="4">
        <v>45781.312708333331</v>
      </c>
      <c r="C23" s="2">
        <v>91.38</v>
      </c>
      <c r="D23" s="3">
        <v>0.99199999999999999</v>
      </c>
      <c r="Q23" s="1">
        <v>1331</v>
      </c>
      <c r="R23" s="4">
        <v>45458.302881944444</v>
      </c>
      <c r="S23" s="2">
        <v>95.19</v>
      </c>
      <c r="T23" s="3">
        <v>0.99168399168399168</v>
      </c>
    </row>
    <row r="24" spans="1:20" x14ac:dyDescent="0.15">
      <c r="A24" s="1">
        <v>97</v>
      </c>
      <c r="B24" s="4">
        <v>45783.222500000003</v>
      </c>
      <c r="C24" s="2">
        <v>92.15</v>
      </c>
      <c r="D24" s="3">
        <v>1</v>
      </c>
      <c r="Q24" s="1">
        <v>1332</v>
      </c>
      <c r="R24" s="4">
        <v>45458.306435185186</v>
      </c>
      <c r="S24" s="2">
        <v>92.41</v>
      </c>
      <c r="T24" s="3">
        <v>0.99346405228758172</v>
      </c>
    </row>
    <row r="25" spans="1:20" x14ac:dyDescent="0.15">
      <c r="A25" s="1">
        <v>99</v>
      </c>
      <c r="B25" s="4">
        <v>45783.226655092592</v>
      </c>
      <c r="C25" s="2">
        <v>95.38</v>
      </c>
      <c r="D25" s="3">
        <v>0.99399999999999999</v>
      </c>
      <c r="Q25" s="1">
        <v>1333</v>
      </c>
      <c r="R25" s="4">
        <v>45458.308958333335</v>
      </c>
      <c r="S25" s="2">
        <v>95.49</v>
      </c>
      <c r="T25" s="3">
        <v>1</v>
      </c>
    </row>
    <row r="26" spans="1:20" x14ac:dyDescent="0.15">
      <c r="A26" s="1">
        <v>101</v>
      </c>
      <c r="B26" s="4">
        <v>45783.297094907408</v>
      </c>
      <c r="C26" s="2">
        <v>92.64</v>
      </c>
      <c r="D26" s="3">
        <v>0.99399999999999999</v>
      </c>
      <c r="Q26" s="1">
        <v>1335</v>
      </c>
      <c r="R26" s="4">
        <v>45459.221458333333</v>
      </c>
      <c r="S26" s="2">
        <v>93.12</v>
      </c>
      <c r="T26" s="3">
        <v>0.99472295514511877</v>
      </c>
    </row>
    <row r="27" spans="1:20" x14ac:dyDescent="0.15">
      <c r="A27" s="1">
        <v>102</v>
      </c>
      <c r="B27" s="4">
        <v>45783.297997685186</v>
      </c>
      <c r="C27" s="2">
        <v>91.19</v>
      </c>
      <c r="D27" s="3">
        <v>1</v>
      </c>
      <c r="G27" s="12" t="s">
        <v>49</v>
      </c>
      <c r="H27" s="12" t="s">
        <v>50</v>
      </c>
      <c r="K27" s="19"/>
      <c r="Q27" s="1">
        <v>1336</v>
      </c>
      <c r="R27" s="4">
        <v>45459.229444444441</v>
      </c>
      <c r="S27" s="2">
        <v>91.38</v>
      </c>
      <c r="T27" s="3">
        <v>0.99492385786802029</v>
      </c>
    </row>
    <row r="28" spans="1:20" x14ac:dyDescent="0.15">
      <c r="A28" s="1">
        <v>105</v>
      </c>
      <c r="B28" s="4">
        <v>45783.30872685185</v>
      </c>
      <c r="C28" s="2">
        <v>95.97</v>
      </c>
      <c r="D28" s="3">
        <v>1</v>
      </c>
      <c r="F28" s="12" t="s">
        <v>48</v>
      </c>
      <c r="G28" s="18">
        <f>MAX(D2:D1250)</f>
        <v>1</v>
      </c>
      <c r="H28" s="18">
        <f>MIN(D2:D1250)</f>
        <v>0.98599999999999999</v>
      </c>
      <c r="Q28" s="1">
        <v>1338</v>
      </c>
      <c r="R28" s="4">
        <v>45459.28802083333</v>
      </c>
      <c r="S28" s="2">
        <v>95.6</v>
      </c>
      <c r="T28" s="3">
        <v>0.99375000000000002</v>
      </c>
    </row>
    <row r="29" spans="1:20" x14ac:dyDescent="0.15">
      <c r="A29" s="1">
        <v>106</v>
      </c>
      <c r="B29" s="4">
        <v>45783.309988425928</v>
      </c>
      <c r="C29" s="2">
        <v>90.19</v>
      </c>
      <c r="D29" s="3">
        <v>0.996</v>
      </c>
      <c r="F29" s="12" t="s">
        <v>51</v>
      </c>
      <c r="G29" s="13">
        <f>MAX(C2:C1250)</f>
        <v>100.43</v>
      </c>
      <c r="H29" s="13">
        <f>MIN(C2:C1250)</f>
        <v>90.19</v>
      </c>
      <c r="Q29" s="1">
        <v>1341</v>
      </c>
      <c r="R29" s="4">
        <v>45459.298842592594</v>
      </c>
      <c r="S29" s="2">
        <v>92.13</v>
      </c>
      <c r="T29" s="3">
        <v>0.99781659388646293</v>
      </c>
    </row>
    <row r="30" spans="1:20" x14ac:dyDescent="0.15">
      <c r="A30" s="1">
        <v>107</v>
      </c>
      <c r="B30" s="4">
        <v>45783.311365740738</v>
      </c>
      <c r="C30" s="2">
        <v>91.6</v>
      </c>
      <c r="D30" s="3">
        <v>1</v>
      </c>
      <c r="Q30" s="1">
        <v>1342</v>
      </c>
      <c r="R30" s="4">
        <v>45459.300636574073</v>
      </c>
      <c r="S30" s="2">
        <v>90.39</v>
      </c>
      <c r="T30" s="3">
        <v>1</v>
      </c>
    </row>
    <row r="31" spans="1:20" x14ac:dyDescent="0.15">
      <c r="A31" s="1">
        <v>108</v>
      </c>
      <c r="B31" s="4">
        <v>45783.312083333331</v>
      </c>
      <c r="C31" s="2">
        <v>90.66</v>
      </c>
      <c r="D31" s="3">
        <v>0.996</v>
      </c>
      <c r="F31" s="12" t="s">
        <v>54</v>
      </c>
      <c r="G31" s="12" t="s">
        <v>52</v>
      </c>
      <c r="H31" s="12">
        <f>CORREL(C2:C1250, D2:D1250)</f>
        <v>0.1994504964809804</v>
      </c>
      <c r="Q31" s="1">
        <v>1343</v>
      </c>
      <c r="R31" s="4">
        <v>45459.302453703705</v>
      </c>
      <c r="S31" s="2">
        <v>96.91</v>
      </c>
      <c r="T31" s="3">
        <v>0.99229583975346691</v>
      </c>
    </row>
    <row r="32" spans="1:20" x14ac:dyDescent="0.15">
      <c r="A32" s="1">
        <v>109</v>
      </c>
      <c r="B32" s="4">
        <v>45784.321180555555</v>
      </c>
      <c r="C32" s="2">
        <v>94.86</v>
      </c>
      <c r="D32" s="3">
        <v>1</v>
      </c>
      <c r="G32" s="12" t="s">
        <v>53</v>
      </c>
      <c r="H32" s="12">
        <f>CORREL(H67:H1206, I67:I1206)</f>
        <v>0.1257012037088725</v>
      </c>
      <c r="Q32" s="1">
        <v>1345</v>
      </c>
      <c r="R32" s="4">
        <v>45459.308634259258</v>
      </c>
      <c r="S32" s="2">
        <v>90.55</v>
      </c>
      <c r="T32" s="3">
        <v>1</v>
      </c>
    </row>
    <row r="33" spans="1:20" x14ac:dyDescent="0.15">
      <c r="A33" s="1">
        <v>110</v>
      </c>
      <c r="B33" s="4">
        <v>45784.325312499997</v>
      </c>
      <c r="C33" s="2">
        <v>91.1</v>
      </c>
      <c r="D33" s="3">
        <v>0.98899999999999999</v>
      </c>
      <c r="Q33" s="1">
        <v>1347</v>
      </c>
      <c r="R33" s="4">
        <v>45459.318611111114</v>
      </c>
      <c r="S33" s="2">
        <v>90.07</v>
      </c>
      <c r="T33" s="3">
        <v>1</v>
      </c>
    </row>
    <row r="34" spans="1:20" x14ac:dyDescent="0.15">
      <c r="A34" s="1">
        <v>114</v>
      </c>
      <c r="B34" s="4">
        <v>45785.339398148149</v>
      </c>
      <c r="C34" s="2">
        <v>90.85</v>
      </c>
      <c r="D34" s="3">
        <v>0.996</v>
      </c>
      <c r="G34" s="12" t="s">
        <v>55</v>
      </c>
      <c r="H34" s="12">
        <f>CORREL(M67:M1157, N67:N1157)</f>
        <v>-7.7710695221196835E-2</v>
      </c>
    </row>
    <row r="35" spans="1:20" x14ac:dyDescent="0.15">
      <c r="A35" s="1">
        <v>116</v>
      </c>
      <c r="B35" s="4">
        <v>45785.34474537037</v>
      </c>
      <c r="C35" s="2">
        <v>95.78</v>
      </c>
      <c r="D35" s="3">
        <v>0.996</v>
      </c>
      <c r="G35" s="12" t="s">
        <v>56</v>
      </c>
      <c r="H35" s="12">
        <f>CORREL(R67:R1235, S67:S1235)</f>
        <v>-0.39023995051136817</v>
      </c>
    </row>
    <row r="36" spans="1:20" x14ac:dyDescent="0.15">
      <c r="A36" s="1">
        <v>117</v>
      </c>
      <c r="B36" s="4">
        <v>45785.34646990741</v>
      </c>
      <c r="C36" s="2">
        <v>90.27</v>
      </c>
      <c r="D36" s="3">
        <v>0.995</v>
      </c>
      <c r="G36" s="12" t="s">
        <v>57</v>
      </c>
      <c r="H36" s="12">
        <f>CORREL(W67:W1250, X67:X1250)</f>
        <v>-1</v>
      </c>
    </row>
    <row r="37" spans="1:20" x14ac:dyDescent="0.15">
      <c r="A37" s="1">
        <v>118</v>
      </c>
      <c r="B37" s="4">
        <v>45785.347766203704</v>
      </c>
      <c r="C37" s="2">
        <v>97.65</v>
      </c>
      <c r="D37" s="3">
        <v>1</v>
      </c>
    </row>
    <row r="38" spans="1:20" x14ac:dyDescent="0.15">
      <c r="A38" s="1">
        <v>119</v>
      </c>
      <c r="B38" s="4">
        <v>45785.349537037036</v>
      </c>
      <c r="C38" s="2">
        <v>95.37</v>
      </c>
      <c r="D38" s="3">
        <v>1</v>
      </c>
    </row>
    <row r="39" spans="1:20" x14ac:dyDescent="0.15">
      <c r="A39" s="1">
        <v>121</v>
      </c>
      <c r="B39" s="4">
        <v>45786.318287037036</v>
      </c>
      <c r="C39" s="2">
        <v>92.73</v>
      </c>
      <c r="D39" s="3">
        <v>1</v>
      </c>
    </row>
    <row r="40" spans="1:20" x14ac:dyDescent="0.15">
      <c r="A40" s="1">
        <v>124</v>
      </c>
      <c r="B40" s="4">
        <v>45786.322291666664</v>
      </c>
      <c r="C40" s="2">
        <v>98.77</v>
      </c>
      <c r="D40" s="3">
        <v>0.99399999999999999</v>
      </c>
    </row>
    <row r="41" spans="1:20" x14ac:dyDescent="0.15">
      <c r="A41" s="1">
        <v>128</v>
      </c>
      <c r="B41" s="4">
        <v>45786.329386574071</v>
      </c>
      <c r="C41" s="2">
        <v>98.46</v>
      </c>
      <c r="D41" s="3">
        <v>1</v>
      </c>
    </row>
    <row r="42" spans="1:20" x14ac:dyDescent="0.15">
      <c r="A42" s="1">
        <v>129</v>
      </c>
      <c r="B42" s="4">
        <v>45786.333171296297</v>
      </c>
      <c r="C42" s="2">
        <v>93.75</v>
      </c>
      <c r="D42" s="3">
        <v>1</v>
      </c>
    </row>
    <row r="43" spans="1:20" x14ac:dyDescent="0.15">
      <c r="A43" s="1">
        <v>130</v>
      </c>
      <c r="B43" s="4">
        <v>45787.205891203703</v>
      </c>
      <c r="C43" s="2">
        <v>99.29</v>
      </c>
      <c r="D43" s="3">
        <v>0.99</v>
      </c>
    </row>
    <row r="44" spans="1:20" x14ac:dyDescent="0.15">
      <c r="A44" s="1">
        <v>132</v>
      </c>
      <c r="B44" s="4">
        <v>45787.210833333331</v>
      </c>
      <c r="C44" s="2">
        <v>92.83</v>
      </c>
      <c r="D44" s="3">
        <v>1</v>
      </c>
    </row>
    <row r="45" spans="1:20" x14ac:dyDescent="0.15">
      <c r="A45" s="1">
        <v>133</v>
      </c>
      <c r="B45" s="4">
        <v>45787.213090277779</v>
      </c>
      <c r="C45" s="2">
        <v>98.86</v>
      </c>
      <c r="D45" s="3">
        <v>1</v>
      </c>
    </row>
    <row r="46" spans="1:20" x14ac:dyDescent="0.15">
      <c r="A46" s="1">
        <v>135</v>
      </c>
      <c r="B46" s="4">
        <v>45787.220821759256</v>
      </c>
      <c r="C46" s="2">
        <v>95.37</v>
      </c>
      <c r="D46" s="3">
        <v>0.995</v>
      </c>
    </row>
    <row r="47" spans="1:20" x14ac:dyDescent="0.15">
      <c r="A47" s="1">
        <v>136</v>
      </c>
      <c r="B47" s="4">
        <v>45787.22179398148</v>
      </c>
      <c r="C47" s="2">
        <v>100.43</v>
      </c>
      <c r="D47" s="3">
        <v>1</v>
      </c>
    </row>
    <row r="48" spans="1:20" x14ac:dyDescent="0.15">
      <c r="A48" s="1">
        <v>137</v>
      </c>
      <c r="B48" s="4">
        <v>45787.298506944448</v>
      </c>
      <c r="C48" s="2">
        <v>94.61</v>
      </c>
      <c r="D48" s="3">
        <v>1</v>
      </c>
    </row>
    <row r="49" spans="1:4" x14ac:dyDescent="0.15">
      <c r="A49" s="1">
        <v>138</v>
      </c>
      <c r="B49" s="4">
        <v>45787.299756944441</v>
      </c>
      <c r="C49" s="2">
        <v>98.94</v>
      </c>
      <c r="D49" s="3">
        <v>1</v>
      </c>
    </row>
    <row r="50" spans="1:4" x14ac:dyDescent="0.15">
      <c r="A50" s="1">
        <v>139</v>
      </c>
      <c r="B50" s="4">
        <v>45787.301666666666</v>
      </c>
      <c r="C50" s="2">
        <v>92.43</v>
      </c>
      <c r="D50" s="3">
        <v>0.996</v>
      </c>
    </row>
    <row r="51" spans="1:4" x14ac:dyDescent="0.15">
      <c r="A51" s="1">
        <v>140</v>
      </c>
      <c r="B51" s="4">
        <v>45787.30259259259</v>
      </c>
      <c r="C51" s="2">
        <v>98.18</v>
      </c>
      <c r="D51" s="3">
        <v>1</v>
      </c>
    </row>
    <row r="52" spans="1:4" x14ac:dyDescent="0.15">
      <c r="A52" s="1">
        <v>141</v>
      </c>
      <c r="B52" s="4">
        <v>45787.303657407407</v>
      </c>
      <c r="C52" s="2">
        <v>97.81</v>
      </c>
      <c r="D52" s="3">
        <v>1</v>
      </c>
    </row>
    <row r="53" spans="1:4" x14ac:dyDescent="0.15">
      <c r="A53" s="1">
        <v>142</v>
      </c>
      <c r="B53" s="4">
        <v>45787.305601851855</v>
      </c>
      <c r="C53" s="2">
        <v>98.24</v>
      </c>
      <c r="D53" s="3">
        <v>0.99399999999999999</v>
      </c>
    </row>
    <row r="54" spans="1:4" x14ac:dyDescent="0.15">
      <c r="A54" s="1">
        <v>143</v>
      </c>
      <c r="B54" s="4">
        <v>45787.308078703703</v>
      </c>
      <c r="C54" s="2">
        <v>92.35</v>
      </c>
      <c r="D54" s="3">
        <v>0.996</v>
      </c>
    </row>
    <row r="55" spans="1:4" x14ac:dyDescent="0.15">
      <c r="A55" s="1">
        <v>144</v>
      </c>
      <c r="B55" s="4">
        <v>45787.312858796293</v>
      </c>
      <c r="C55" s="2">
        <v>93.82</v>
      </c>
      <c r="D55" s="3">
        <v>0.99299999999999999</v>
      </c>
    </row>
    <row r="56" spans="1:4" x14ac:dyDescent="0.15">
      <c r="A56" s="1">
        <v>145</v>
      </c>
      <c r="B56" s="4">
        <v>45788.231458333335</v>
      </c>
      <c r="C56" s="2">
        <v>93.77</v>
      </c>
      <c r="D56" s="3">
        <v>1</v>
      </c>
    </row>
    <row r="57" spans="1:4" x14ac:dyDescent="0.15">
      <c r="A57" s="1">
        <v>146</v>
      </c>
      <c r="B57" s="4">
        <v>45788.233923611115</v>
      </c>
      <c r="C57" s="2">
        <v>95.12</v>
      </c>
      <c r="D57" s="3">
        <v>0.99399999999999999</v>
      </c>
    </row>
    <row r="58" spans="1:4" x14ac:dyDescent="0.15">
      <c r="A58" s="1">
        <v>147</v>
      </c>
      <c r="B58" s="4">
        <v>45788.236296296294</v>
      </c>
      <c r="C58" s="2">
        <v>91.17</v>
      </c>
      <c r="D58" s="3">
        <v>0.996</v>
      </c>
    </row>
    <row r="59" spans="1:4" x14ac:dyDescent="0.15">
      <c r="A59" s="1">
        <v>148</v>
      </c>
      <c r="B59" s="4">
        <v>45788.239189814813</v>
      </c>
      <c r="C59" s="2">
        <v>96.45</v>
      </c>
      <c r="D59" s="3">
        <v>1</v>
      </c>
    </row>
    <row r="60" spans="1:4" x14ac:dyDescent="0.15">
      <c r="A60" s="1">
        <v>149</v>
      </c>
      <c r="B60" s="4">
        <v>45788.241203703707</v>
      </c>
      <c r="C60" s="2">
        <v>100.02</v>
      </c>
      <c r="D60" s="3">
        <v>1</v>
      </c>
    </row>
    <row r="61" spans="1:4" x14ac:dyDescent="0.15">
      <c r="A61" s="1">
        <v>152</v>
      </c>
      <c r="B61" s="4">
        <v>45788.309479166666</v>
      </c>
      <c r="C61" s="2">
        <v>92.09</v>
      </c>
      <c r="D61" s="3">
        <v>1</v>
      </c>
    </row>
    <row r="62" spans="1:4" x14ac:dyDescent="0.15">
      <c r="A62" s="1">
        <v>153</v>
      </c>
      <c r="B62" s="4">
        <v>45788.310324074075</v>
      </c>
      <c r="C62" s="2">
        <v>94.09</v>
      </c>
      <c r="D62" s="3">
        <v>1</v>
      </c>
    </row>
    <row r="63" spans="1:4" x14ac:dyDescent="0.15">
      <c r="A63" s="1">
        <v>155</v>
      </c>
      <c r="B63" s="4">
        <v>45788.316967592589</v>
      </c>
      <c r="C63" s="2">
        <v>97.54</v>
      </c>
      <c r="D63" s="3">
        <v>1</v>
      </c>
    </row>
    <row r="64" spans="1:4" x14ac:dyDescent="0.15">
      <c r="A64" s="1"/>
      <c r="B64" s="4"/>
      <c r="C64" s="2"/>
      <c r="D64" s="6"/>
    </row>
    <row r="65" spans="1:24" x14ac:dyDescent="0.15">
      <c r="A65" s="1"/>
      <c r="B65" s="4"/>
      <c r="C65" s="2"/>
      <c r="D65" s="6"/>
      <c r="F65" s="12" t="s">
        <v>600</v>
      </c>
      <c r="G65" s="4"/>
      <c r="H65" s="2"/>
      <c r="I65" s="4"/>
      <c r="K65" s="12" t="s">
        <v>55</v>
      </c>
      <c r="P65" s="12" t="s">
        <v>56</v>
      </c>
      <c r="U65" s="12" t="s">
        <v>57</v>
      </c>
    </row>
    <row r="66" spans="1:24" x14ac:dyDescent="0.15">
      <c r="A66" s="1"/>
      <c r="B66" s="4"/>
      <c r="C66" s="2"/>
      <c r="D66" s="6"/>
      <c r="G66" s="4"/>
      <c r="H66" s="2"/>
      <c r="I66" s="4"/>
    </row>
    <row r="67" spans="1:24" x14ac:dyDescent="0.15">
      <c r="A67" s="1"/>
      <c r="B67" s="4"/>
      <c r="C67" s="2"/>
      <c r="D67" s="6"/>
      <c r="F67" s="1">
        <v>44</v>
      </c>
      <c r="G67" s="4">
        <v>45777.300474537034</v>
      </c>
      <c r="H67" s="2">
        <v>90.49</v>
      </c>
      <c r="I67" s="3">
        <v>0.996</v>
      </c>
      <c r="K67" s="1">
        <v>38</v>
      </c>
      <c r="L67" s="4">
        <v>45777.203055555554</v>
      </c>
      <c r="M67" s="2">
        <v>91.34</v>
      </c>
      <c r="N67" s="3">
        <v>0.98599999999999999</v>
      </c>
      <c r="P67" s="1">
        <v>44</v>
      </c>
      <c r="Q67" s="4">
        <v>45777.300474537034</v>
      </c>
      <c r="R67" s="2">
        <v>90.49</v>
      </c>
      <c r="S67" s="3">
        <v>0.996</v>
      </c>
      <c r="U67" s="1">
        <v>38</v>
      </c>
      <c r="V67" s="4">
        <v>45777.203055555554</v>
      </c>
      <c r="W67" s="2">
        <v>91.34</v>
      </c>
      <c r="X67" s="3">
        <v>0.98599999999999999</v>
      </c>
    </row>
    <row r="68" spans="1:24" x14ac:dyDescent="0.15">
      <c r="A68" s="1"/>
      <c r="B68" s="4"/>
      <c r="C68" s="2"/>
      <c r="D68" s="6"/>
      <c r="F68" s="1">
        <v>47</v>
      </c>
      <c r="G68" s="4">
        <v>45777.305497685185</v>
      </c>
      <c r="H68" s="2">
        <v>95.82</v>
      </c>
      <c r="I68" s="3">
        <v>1</v>
      </c>
      <c r="K68" s="1">
        <v>44</v>
      </c>
      <c r="L68" s="4">
        <v>45777.300474537034</v>
      </c>
      <c r="M68" s="2">
        <v>90.49</v>
      </c>
      <c r="N68" s="3">
        <v>0.996</v>
      </c>
      <c r="P68" s="1">
        <v>67</v>
      </c>
      <c r="Q68" s="4">
        <v>45779.284467592595</v>
      </c>
      <c r="R68" s="2">
        <v>90.38</v>
      </c>
      <c r="S68" s="3">
        <v>0.99399999999999999</v>
      </c>
      <c r="U68" s="1">
        <v>110</v>
      </c>
      <c r="V68" s="4">
        <v>45784.325312499997</v>
      </c>
      <c r="W68" s="2">
        <v>91.1</v>
      </c>
      <c r="X68" s="3">
        <v>0.98899999999999999</v>
      </c>
    </row>
    <row r="69" spans="1:24" x14ac:dyDescent="0.15">
      <c r="A69" s="1"/>
      <c r="B69" s="4"/>
      <c r="C69" s="2"/>
      <c r="D69" s="6"/>
      <c r="F69" s="1">
        <v>51</v>
      </c>
      <c r="G69" s="4">
        <v>45778.210486111115</v>
      </c>
      <c r="H69" s="2">
        <v>92.82</v>
      </c>
      <c r="I69" s="3">
        <v>1</v>
      </c>
      <c r="K69" s="1">
        <v>67</v>
      </c>
      <c r="L69" s="4">
        <v>45779.284467592595</v>
      </c>
      <c r="M69" s="2">
        <v>90.38</v>
      </c>
      <c r="N69" s="3">
        <v>0.99399999999999999</v>
      </c>
      <c r="P69" s="1">
        <v>74</v>
      </c>
      <c r="Q69" s="4">
        <v>45780.205000000002</v>
      </c>
      <c r="R69" s="2">
        <v>90.49</v>
      </c>
      <c r="S69" s="3">
        <v>0.99299999999999999</v>
      </c>
      <c r="U69" s="1"/>
      <c r="V69" s="4"/>
      <c r="W69" s="2"/>
      <c r="X69" s="6"/>
    </row>
    <row r="70" spans="1:24" x14ac:dyDescent="0.15">
      <c r="A70" s="1"/>
      <c r="B70" s="4"/>
      <c r="C70" s="2"/>
      <c r="D70" s="6"/>
      <c r="F70" s="1">
        <v>58</v>
      </c>
      <c r="G70" s="4">
        <v>45778.292824074073</v>
      </c>
      <c r="H70" s="2">
        <v>94.99</v>
      </c>
      <c r="I70" s="3">
        <v>1</v>
      </c>
      <c r="K70" s="1">
        <v>74</v>
      </c>
      <c r="L70" s="4">
        <v>45780.205000000002</v>
      </c>
      <c r="M70" s="2">
        <v>90.49</v>
      </c>
      <c r="N70" s="3">
        <v>0.99299999999999999</v>
      </c>
      <c r="P70" s="1">
        <v>81</v>
      </c>
      <c r="Q70" s="4">
        <v>45780.314479166664</v>
      </c>
      <c r="R70" s="2">
        <v>91.42</v>
      </c>
      <c r="S70" s="3">
        <v>0.997</v>
      </c>
      <c r="U70" s="1"/>
      <c r="V70" s="4"/>
      <c r="W70" s="2"/>
      <c r="X70" s="6"/>
    </row>
    <row r="71" spans="1:24" x14ac:dyDescent="0.15">
      <c r="A71" s="1"/>
      <c r="B71" s="4"/>
      <c r="C71" s="2"/>
      <c r="D71" s="6"/>
      <c r="F71" s="1">
        <v>62</v>
      </c>
      <c r="G71" s="4">
        <v>45779.189780092594</v>
      </c>
      <c r="H71" s="2">
        <v>90.38</v>
      </c>
      <c r="I71" s="3">
        <v>1</v>
      </c>
      <c r="K71" s="1">
        <v>81</v>
      </c>
      <c r="L71" s="4">
        <v>45780.314479166664</v>
      </c>
      <c r="M71" s="2">
        <v>91.42</v>
      </c>
      <c r="N71" s="3">
        <v>0.997</v>
      </c>
      <c r="P71" s="1">
        <v>88</v>
      </c>
      <c r="Q71" s="4">
        <v>45781.209062499998</v>
      </c>
      <c r="R71" s="2">
        <v>94.77</v>
      </c>
      <c r="S71" s="3">
        <v>0.995</v>
      </c>
      <c r="U71" s="1"/>
      <c r="V71" s="4"/>
      <c r="W71" s="2"/>
      <c r="X71" s="6"/>
    </row>
    <row r="72" spans="1:24" x14ac:dyDescent="0.15">
      <c r="A72" s="1"/>
      <c r="B72" s="4"/>
      <c r="C72" s="2"/>
      <c r="D72" s="6"/>
      <c r="F72" s="1">
        <v>63</v>
      </c>
      <c r="G72" s="4">
        <v>45779.191145833334</v>
      </c>
      <c r="H72" s="2">
        <v>91.32</v>
      </c>
      <c r="I72" s="3">
        <v>1</v>
      </c>
      <c r="K72" s="1">
        <v>88</v>
      </c>
      <c r="L72" s="4">
        <v>45781.209062499998</v>
      </c>
      <c r="M72" s="2">
        <v>94.77</v>
      </c>
      <c r="N72" s="3">
        <v>0.995</v>
      </c>
      <c r="P72" s="1">
        <v>91</v>
      </c>
      <c r="Q72" s="4">
        <v>45781.304247685184</v>
      </c>
      <c r="R72" s="2">
        <v>97.26</v>
      </c>
      <c r="S72" s="3">
        <v>0.996</v>
      </c>
      <c r="U72" s="1"/>
      <c r="V72" s="4"/>
      <c r="W72" s="2"/>
      <c r="X72" s="6"/>
    </row>
    <row r="73" spans="1:24" x14ac:dyDescent="0.15">
      <c r="A73" s="1"/>
      <c r="B73" s="4"/>
      <c r="C73" s="2"/>
      <c r="D73" s="6"/>
      <c r="F73" s="1">
        <v>66</v>
      </c>
      <c r="G73" s="4">
        <v>45779.196469907409</v>
      </c>
      <c r="H73" s="2">
        <v>94.96</v>
      </c>
      <c r="I73" s="3">
        <v>1</v>
      </c>
      <c r="K73" s="1">
        <v>91</v>
      </c>
      <c r="L73" s="4">
        <v>45781.304247685184</v>
      </c>
      <c r="M73" s="2">
        <v>97.26</v>
      </c>
      <c r="N73" s="3">
        <v>0.996</v>
      </c>
      <c r="P73" s="1">
        <v>92</v>
      </c>
      <c r="Q73" s="4">
        <v>45781.305937500001</v>
      </c>
      <c r="R73" s="2">
        <v>91.76</v>
      </c>
      <c r="S73" s="3">
        <v>0.995</v>
      </c>
      <c r="U73" s="1"/>
      <c r="V73" s="4"/>
      <c r="W73" s="2"/>
      <c r="X73" s="6"/>
    </row>
    <row r="74" spans="1:24" x14ac:dyDescent="0.15">
      <c r="A74" s="1"/>
      <c r="B74" s="4"/>
      <c r="C74" s="2"/>
      <c r="D74" s="6"/>
      <c r="F74" s="1">
        <v>67</v>
      </c>
      <c r="G74" s="4">
        <v>45779.284467592595</v>
      </c>
      <c r="H74" s="2">
        <v>90.38</v>
      </c>
      <c r="I74" s="3">
        <v>0.99399999999999999</v>
      </c>
      <c r="K74" s="1">
        <v>92</v>
      </c>
      <c r="L74" s="4">
        <v>45781.305937500001</v>
      </c>
      <c r="M74" s="2">
        <v>91.76</v>
      </c>
      <c r="N74" s="3">
        <v>0.995</v>
      </c>
      <c r="P74" s="1">
        <v>93</v>
      </c>
      <c r="Q74" s="4">
        <v>45781.307222222225</v>
      </c>
      <c r="R74" s="2">
        <v>93.47</v>
      </c>
      <c r="S74" s="3">
        <v>0.995</v>
      </c>
      <c r="U74" s="1"/>
      <c r="V74" s="4"/>
      <c r="W74" s="2"/>
      <c r="X74" s="6"/>
    </row>
    <row r="75" spans="1:24" x14ac:dyDescent="0.15">
      <c r="A75" s="1"/>
      <c r="B75" s="4"/>
      <c r="C75" s="2"/>
      <c r="D75" s="6"/>
      <c r="F75" s="1">
        <v>71</v>
      </c>
      <c r="G75" s="4">
        <v>45779.29859953704</v>
      </c>
      <c r="H75" s="2">
        <v>91.48</v>
      </c>
      <c r="I75" s="3">
        <v>1</v>
      </c>
      <c r="K75" s="1">
        <v>93</v>
      </c>
      <c r="L75" s="4">
        <v>45781.307222222225</v>
      </c>
      <c r="M75" s="2">
        <v>93.47</v>
      </c>
      <c r="N75" s="3">
        <v>0.995</v>
      </c>
      <c r="P75" s="1">
        <v>95</v>
      </c>
      <c r="Q75" s="4">
        <v>45781.312708333331</v>
      </c>
      <c r="R75" s="2">
        <v>91.38</v>
      </c>
      <c r="S75" s="3">
        <v>0.99199999999999999</v>
      </c>
      <c r="U75" s="1"/>
      <c r="V75" s="4"/>
      <c r="W75" s="2"/>
      <c r="X75" s="6"/>
    </row>
    <row r="76" spans="1:24" x14ac:dyDescent="0.15">
      <c r="A76" s="1"/>
      <c r="B76" s="4"/>
      <c r="C76" s="2"/>
      <c r="D76" s="6"/>
      <c r="F76" s="1">
        <v>73</v>
      </c>
      <c r="G76" s="4">
        <v>45780.203680555554</v>
      </c>
      <c r="H76" s="2">
        <v>92.99</v>
      </c>
      <c r="I76" s="3">
        <v>1</v>
      </c>
      <c r="K76" s="1">
        <v>95</v>
      </c>
      <c r="L76" s="4">
        <v>45781.312708333331</v>
      </c>
      <c r="M76" s="2">
        <v>91.38</v>
      </c>
      <c r="N76" s="3">
        <v>0.99199999999999999</v>
      </c>
      <c r="P76" s="1">
        <v>99</v>
      </c>
      <c r="Q76" s="4">
        <v>45783.226655092592</v>
      </c>
      <c r="R76" s="2">
        <v>95.38</v>
      </c>
      <c r="S76" s="3">
        <v>0.99399999999999999</v>
      </c>
      <c r="U76" s="1"/>
      <c r="V76" s="4"/>
      <c r="W76" s="2"/>
      <c r="X76" s="6"/>
    </row>
    <row r="77" spans="1:24" x14ac:dyDescent="0.15">
      <c r="A77" s="1"/>
      <c r="B77" s="4"/>
      <c r="C77" s="2"/>
      <c r="D77" s="6"/>
      <c r="F77" s="1">
        <v>74</v>
      </c>
      <c r="G77" s="4">
        <v>45780.205000000002</v>
      </c>
      <c r="H77" s="2">
        <v>90.49</v>
      </c>
      <c r="I77" s="3">
        <v>0.99299999999999999</v>
      </c>
      <c r="K77" s="1">
        <v>99</v>
      </c>
      <c r="L77" s="4">
        <v>45783.226655092592</v>
      </c>
      <c r="M77" s="2">
        <v>95.38</v>
      </c>
      <c r="N77" s="3">
        <v>0.99399999999999999</v>
      </c>
      <c r="P77" s="1">
        <v>101</v>
      </c>
      <c r="Q77" s="4">
        <v>45783.297094907408</v>
      </c>
      <c r="R77" s="2">
        <v>92.64</v>
      </c>
      <c r="S77" s="3">
        <v>0.99399999999999999</v>
      </c>
      <c r="U77" s="1"/>
      <c r="V77" s="4"/>
      <c r="W77" s="2"/>
      <c r="X77" s="6"/>
    </row>
    <row r="78" spans="1:24" x14ac:dyDescent="0.15">
      <c r="A78" s="1"/>
      <c r="B78" s="4"/>
      <c r="C78" s="2"/>
      <c r="D78" s="6"/>
      <c r="F78" s="1">
        <v>77</v>
      </c>
      <c r="G78" s="4">
        <v>45780.210081018522</v>
      </c>
      <c r="H78" s="2">
        <v>90.32</v>
      </c>
      <c r="I78" s="3">
        <v>1</v>
      </c>
      <c r="K78" s="1">
        <v>101</v>
      </c>
      <c r="L78" s="4">
        <v>45783.297094907408</v>
      </c>
      <c r="M78" s="2">
        <v>92.64</v>
      </c>
      <c r="N78" s="3">
        <v>0.99399999999999999</v>
      </c>
      <c r="P78" s="1">
        <v>106</v>
      </c>
      <c r="Q78" s="4">
        <v>45783.309988425928</v>
      </c>
      <c r="R78" s="2">
        <v>90.19</v>
      </c>
      <c r="S78" s="3">
        <v>0.996</v>
      </c>
      <c r="U78" s="1"/>
      <c r="V78" s="4"/>
      <c r="W78" s="2"/>
      <c r="X78" s="6"/>
    </row>
    <row r="79" spans="1:24" x14ac:dyDescent="0.15">
      <c r="A79" s="1"/>
      <c r="B79" s="4"/>
      <c r="C79" s="2"/>
      <c r="D79" s="6"/>
      <c r="F79" s="1">
        <v>78</v>
      </c>
      <c r="G79" s="4">
        <v>45780.211805555555</v>
      </c>
      <c r="H79" s="2">
        <v>92</v>
      </c>
      <c r="I79" s="3">
        <v>1</v>
      </c>
      <c r="K79" s="1">
        <v>106</v>
      </c>
      <c r="L79" s="4">
        <v>45783.309988425928</v>
      </c>
      <c r="M79" s="2">
        <v>90.19</v>
      </c>
      <c r="N79" s="3">
        <v>0.996</v>
      </c>
      <c r="P79" s="1">
        <v>108</v>
      </c>
      <c r="Q79" s="4">
        <v>45783.312083333331</v>
      </c>
      <c r="R79" s="2">
        <v>90.66</v>
      </c>
      <c r="S79" s="3">
        <v>0.996</v>
      </c>
      <c r="U79" s="1"/>
      <c r="V79" s="4"/>
      <c r="W79" s="2"/>
      <c r="X79" s="6"/>
    </row>
    <row r="80" spans="1:24" x14ac:dyDescent="0.15">
      <c r="A80" s="1"/>
      <c r="B80" s="4"/>
      <c r="C80" s="2"/>
      <c r="D80" s="6"/>
      <c r="F80" s="1">
        <v>81</v>
      </c>
      <c r="G80" s="4">
        <v>45780.314479166664</v>
      </c>
      <c r="H80" s="2">
        <v>91.42</v>
      </c>
      <c r="I80" s="3">
        <v>0.997</v>
      </c>
      <c r="K80" s="1">
        <v>108</v>
      </c>
      <c r="L80" s="4">
        <v>45783.312083333331</v>
      </c>
      <c r="M80" s="2">
        <v>90.66</v>
      </c>
      <c r="N80" s="3">
        <v>0.996</v>
      </c>
      <c r="P80" s="1">
        <v>114</v>
      </c>
      <c r="Q80" s="4">
        <v>45785.339398148149</v>
      </c>
      <c r="R80" s="2">
        <v>90.85</v>
      </c>
      <c r="S80" s="3">
        <v>0.996</v>
      </c>
      <c r="U80" s="1"/>
      <c r="V80" s="4"/>
      <c r="W80" s="2"/>
      <c r="X80" s="6"/>
    </row>
    <row r="81" spans="1:24" x14ac:dyDescent="0.15">
      <c r="A81" s="1"/>
      <c r="B81" s="4"/>
      <c r="C81" s="2"/>
      <c r="D81" s="6"/>
      <c r="F81" s="1">
        <v>84</v>
      </c>
      <c r="G81" s="4">
        <v>45780.327337962961</v>
      </c>
      <c r="H81" s="2">
        <v>91.59</v>
      </c>
      <c r="I81" s="3">
        <v>1</v>
      </c>
      <c r="K81" s="1">
        <v>110</v>
      </c>
      <c r="L81" s="4">
        <v>45784.325312499997</v>
      </c>
      <c r="M81" s="2">
        <v>91.1</v>
      </c>
      <c r="N81" s="3">
        <v>0.98899999999999999</v>
      </c>
      <c r="P81" s="1">
        <v>116</v>
      </c>
      <c r="Q81" s="4">
        <v>45785.34474537037</v>
      </c>
      <c r="R81" s="2">
        <v>95.78</v>
      </c>
      <c r="S81" s="3">
        <v>0.996</v>
      </c>
      <c r="U81" s="1"/>
      <c r="V81" s="4"/>
      <c r="W81" s="2"/>
      <c r="X81" s="6"/>
    </row>
    <row r="82" spans="1:24" x14ac:dyDescent="0.15">
      <c r="A82" s="1"/>
      <c r="B82" s="4"/>
      <c r="C82" s="2"/>
      <c r="D82" s="6"/>
      <c r="F82" s="1">
        <v>88</v>
      </c>
      <c r="G82" s="4">
        <v>45781.209062499998</v>
      </c>
      <c r="H82" s="2">
        <v>94.77</v>
      </c>
      <c r="I82" s="3">
        <v>0.995</v>
      </c>
      <c r="K82" s="1">
        <v>114</v>
      </c>
      <c r="L82" s="4">
        <v>45785.339398148149</v>
      </c>
      <c r="M82" s="2">
        <v>90.85</v>
      </c>
      <c r="N82" s="3">
        <v>0.996</v>
      </c>
      <c r="P82" s="1">
        <v>117</v>
      </c>
      <c r="Q82" s="4">
        <v>45785.34646990741</v>
      </c>
      <c r="R82" s="2">
        <v>90.27</v>
      </c>
      <c r="S82" s="3">
        <v>0.995</v>
      </c>
      <c r="U82" s="1"/>
      <c r="V82" s="4"/>
      <c r="W82" s="2"/>
      <c r="X82" s="6"/>
    </row>
    <row r="83" spans="1:24" x14ac:dyDescent="0.15">
      <c r="A83" s="1"/>
      <c r="B83" s="4"/>
      <c r="C83" s="2"/>
      <c r="D83" s="6"/>
      <c r="F83" s="1">
        <v>91</v>
      </c>
      <c r="G83" s="4">
        <v>45781.304247685184</v>
      </c>
      <c r="H83" s="2">
        <v>97.26</v>
      </c>
      <c r="I83" s="3">
        <v>0.996</v>
      </c>
      <c r="K83" s="1">
        <v>116</v>
      </c>
      <c r="L83" s="4">
        <v>45785.34474537037</v>
      </c>
      <c r="M83" s="2">
        <v>95.78</v>
      </c>
      <c r="N83" s="3">
        <v>0.996</v>
      </c>
      <c r="P83" s="1">
        <v>124</v>
      </c>
      <c r="Q83" s="4">
        <v>45786.322291666664</v>
      </c>
      <c r="R83" s="2">
        <v>98.77</v>
      </c>
      <c r="S83" s="3">
        <v>0.99399999999999999</v>
      </c>
      <c r="U83" s="1"/>
      <c r="V83" s="4"/>
      <c r="W83" s="2"/>
      <c r="X83" s="6"/>
    </row>
    <row r="84" spans="1:24" x14ac:dyDescent="0.15">
      <c r="A84" s="1"/>
      <c r="B84" s="4"/>
      <c r="C84" s="2"/>
      <c r="D84" s="6"/>
      <c r="F84" s="1">
        <v>92</v>
      </c>
      <c r="G84" s="4">
        <v>45781.305937500001</v>
      </c>
      <c r="H84" s="2">
        <v>91.76</v>
      </c>
      <c r="I84" s="3">
        <v>0.995</v>
      </c>
      <c r="K84" s="1">
        <v>117</v>
      </c>
      <c r="L84" s="4">
        <v>45785.34646990741</v>
      </c>
      <c r="M84" s="2">
        <v>90.27</v>
      </c>
      <c r="N84" s="3">
        <v>0.995</v>
      </c>
      <c r="P84" s="1">
        <v>130</v>
      </c>
      <c r="Q84" s="4">
        <v>45787.205891203703</v>
      </c>
      <c r="R84" s="2">
        <v>99.29</v>
      </c>
      <c r="S84" s="3">
        <v>0.99</v>
      </c>
    </row>
    <row r="85" spans="1:24" x14ac:dyDescent="0.15">
      <c r="A85" s="1"/>
      <c r="B85" s="4"/>
      <c r="C85" s="2"/>
      <c r="D85" s="6"/>
      <c r="F85" s="1">
        <v>93</v>
      </c>
      <c r="G85" s="4">
        <v>45781.307222222225</v>
      </c>
      <c r="H85" s="2">
        <v>93.47</v>
      </c>
      <c r="I85" s="3">
        <v>0.995</v>
      </c>
      <c r="K85" s="1">
        <v>124</v>
      </c>
      <c r="L85" s="4">
        <v>45786.322291666664</v>
      </c>
      <c r="M85" s="2">
        <v>98.77</v>
      </c>
      <c r="N85" s="3">
        <v>0.99399999999999999</v>
      </c>
      <c r="P85" s="1">
        <v>135</v>
      </c>
      <c r="Q85" s="4">
        <v>45787.220821759256</v>
      </c>
      <c r="R85" s="2">
        <v>95.37</v>
      </c>
      <c r="S85" s="3">
        <v>0.995</v>
      </c>
    </row>
    <row r="86" spans="1:24" x14ac:dyDescent="0.15">
      <c r="A86" s="1"/>
      <c r="B86" s="4"/>
      <c r="C86" s="2"/>
      <c r="D86" s="6"/>
      <c r="F86" s="1">
        <v>94</v>
      </c>
      <c r="G86" s="4">
        <v>45781.311655092592</v>
      </c>
      <c r="H86" s="2">
        <v>96.32</v>
      </c>
      <c r="I86" s="3">
        <v>1</v>
      </c>
      <c r="K86" s="1">
        <v>130</v>
      </c>
      <c r="L86" s="4">
        <v>45787.205891203703</v>
      </c>
      <c r="M86" s="2">
        <v>99.29</v>
      </c>
      <c r="N86" s="3">
        <v>0.99</v>
      </c>
      <c r="P86" s="1">
        <v>139</v>
      </c>
      <c r="Q86" s="4">
        <v>45787.301666666666</v>
      </c>
      <c r="R86" s="2">
        <v>92.43</v>
      </c>
      <c r="S86" s="3">
        <v>0.996</v>
      </c>
    </row>
    <row r="87" spans="1:24" x14ac:dyDescent="0.15">
      <c r="A87" s="1"/>
      <c r="B87" s="4"/>
      <c r="C87" s="2"/>
      <c r="D87" s="6"/>
      <c r="F87" s="1">
        <v>95</v>
      </c>
      <c r="G87" s="4">
        <v>45781.312708333331</v>
      </c>
      <c r="H87" s="2">
        <v>91.38</v>
      </c>
      <c r="I87" s="3">
        <v>0.99199999999999999</v>
      </c>
      <c r="K87" s="1">
        <v>135</v>
      </c>
      <c r="L87" s="4">
        <v>45787.220821759256</v>
      </c>
      <c r="M87" s="2">
        <v>95.37</v>
      </c>
      <c r="N87" s="3">
        <v>0.995</v>
      </c>
      <c r="P87" s="1">
        <v>142</v>
      </c>
      <c r="Q87" s="4">
        <v>45787.305601851855</v>
      </c>
      <c r="R87" s="2">
        <v>98.24</v>
      </c>
      <c r="S87" s="3">
        <v>0.99399999999999999</v>
      </c>
    </row>
    <row r="88" spans="1:24" x14ac:dyDescent="0.15">
      <c r="A88" s="1"/>
      <c r="B88" s="4"/>
      <c r="C88" s="2"/>
      <c r="D88" s="6"/>
      <c r="F88" s="1">
        <v>97</v>
      </c>
      <c r="G88" s="4">
        <v>45783.222500000003</v>
      </c>
      <c r="H88" s="2">
        <v>92.15</v>
      </c>
      <c r="I88" s="3">
        <v>1</v>
      </c>
      <c r="K88" s="1">
        <v>139</v>
      </c>
      <c r="L88" s="4">
        <v>45787.301666666666</v>
      </c>
      <c r="M88" s="2">
        <v>92.43</v>
      </c>
      <c r="N88" s="3">
        <v>0.996</v>
      </c>
      <c r="P88" s="1">
        <v>143</v>
      </c>
      <c r="Q88" s="4">
        <v>45787.308078703703</v>
      </c>
      <c r="R88" s="2">
        <v>92.35</v>
      </c>
      <c r="S88" s="3">
        <v>0.996</v>
      </c>
    </row>
    <row r="89" spans="1:24" x14ac:dyDescent="0.15">
      <c r="A89" s="1"/>
      <c r="B89" s="4"/>
      <c r="C89" s="2"/>
      <c r="D89" s="6"/>
      <c r="F89" s="1">
        <v>99</v>
      </c>
      <c r="G89" s="4">
        <v>45783.226655092592</v>
      </c>
      <c r="H89" s="2">
        <v>95.38</v>
      </c>
      <c r="I89" s="3">
        <v>0.99399999999999999</v>
      </c>
      <c r="K89" s="1">
        <v>142</v>
      </c>
      <c r="L89" s="4">
        <v>45787.305601851855</v>
      </c>
      <c r="M89" s="2">
        <v>98.24</v>
      </c>
      <c r="N89" s="3">
        <v>0.99399999999999999</v>
      </c>
      <c r="P89" s="1">
        <v>144</v>
      </c>
      <c r="Q89" s="4">
        <v>45787.312858796293</v>
      </c>
      <c r="R89" s="2">
        <v>93.82</v>
      </c>
      <c r="S89" s="3">
        <v>0.99299999999999999</v>
      </c>
    </row>
    <row r="90" spans="1:24" x14ac:dyDescent="0.15">
      <c r="A90" s="1"/>
      <c r="B90" s="4"/>
      <c r="C90" s="2"/>
      <c r="D90" s="6"/>
      <c r="F90" s="1">
        <v>101</v>
      </c>
      <c r="G90" s="4">
        <v>45783.297094907408</v>
      </c>
      <c r="H90" s="2">
        <v>92.64</v>
      </c>
      <c r="I90" s="3">
        <v>0.99399999999999999</v>
      </c>
      <c r="K90" s="1">
        <v>143</v>
      </c>
      <c r="L90" s="4">
        <v>45787.308078703703</v>
      </c>
      <c r="M90" s="2">
        <v>92.35</v>
      </c>
      <c r="N90" s="3">
        <v>0.996</v>
      </c>
      <c r="P90" s="1">
        <v>146</v>
      </c>
      <c r="Q90" s="4">
        <v>45788.233923611115</v>
      </c>
      <c r="R90" s="2">
        <v>95.12</v>
      </c>
      <c r="S90" s="3">
        <v>0.99399999999999999</v>
      </c>
    </row>
    <row r="91" spans="1:24" x14ac:dyDescent="0.15">
      <c r="A91" s="1"/>
      <c r="B91" s="4"/>
      <c r="C91" s="2"/>
      <c r="D91" s="6"/>
      <c r="F91" s="1">
        <v>102</v>
      </c>
      <c r="G91" s="4">
        <v>45783.297997685186</v>
      </c>
      <c r="H91" s="2">
        <v>91.19</v>
      </c>
      <c r="I91" s="3">
        <v>1</v>
      </c>
      <c r="K91" s="1">
        <v>144</v>
      </c>
      <c r="L91" s="4">
        <v>45787.312858796293</v>
      </c>
      <c r="M91" s="2">
        <v>93.82</v>
      </c>
      <c r="N91" s="3">
        <v>0.99299999999999999</v>
      </c>
      <c r="P91" s="1">
        <v>147</v>
      </c>
      <c r="Q91" s="4">
        <v>45788.236296296294</v>
      </c>
      <c r="R91" s="2">
        <v>91.17</v>
      </c>
      <c r="S91" s="3">
        <v>0.996</v>
      </c>
    </row>
    <row r="92" spans="1:24" x14ac:dyDescent="0.15">
      <c r="A92" s="1"/>
      <c r="B92" s="4"/>
      <c r="C92" s="2"/>
      <c r="D92" s="6"/>
      <c r="F92" s="1">
        <v>105</v>
      </c>
      <c r="G92" s="4">
        <v>45783.30872685185</v>
      </c>
      <c r="H92" s="2">
        <v>95.97</v>
      </c>
      <c r="I92" s="3">
        <v>1</v>
      </c>
      <c r="K92" s="1">
        <v>146</v>
      </c>
      <c r="L92" s="4">
        <v>45788.233923611115</v>
      </c>
      <c r="M92" s="2">
        <v>95.12</v>
      </c>
      <c r="N92" s="3">
        <v>0.99399999999999999</v>
      </c>
      <c r="P92" s="1"/>
      <c r="Q92" s="4"/>
      <c r="R92" s="2"/>
      <c r="S92" s="6"/>
    </row>
    <row r="93" spans="1:24" x14ac:dyDescent="0.15">
      <c r="A93" s="1"/>
      <c r="B93" s="4"/>
      <c r="C93" s="2"/>
      <c r="D93" s="6"/>
      <c r="F93" s="1">
        <v>106</v>
      </c>
      <c r="G93" s="4">
        <v>45783.309988425928</v>
      </c>
      <c r="H93" s="2">
        <v>90.19</v>
      </c>
      <c r="I93" s="3">
        <v>0.996</v>
      </c>
      <c r="K93" s="1">
        <v>147</v>
      </c>
      <c r="L93" s="4">
        <v>45788.236296296294</v>
      </c>
      <c r="M93" s="2">
        <v>91.17</v>
      </c>
      <c r="N93" s="3">
        <v>0.996</v>
      </c>
      <c r="P93" s="1"/>
      <c r="Q93" s="4"/>
      <c r="R93" s="2"/>
      <c r="S93" s="6"/>
    </row>
    <row r="94" spans="1:24" x14ac:dyDescent="0.15">
      <c r="A94" s="1"/>
      <c r="B94" s="4"/>
      <c r="C94" s="2"/>
      <c r="D94" s="6"/>
      <c r="F94" s="1">
        <v>107</v>
      </c>
      <c r="G94" s="4">
        <v>45783.311365740738</v>
      </c>
      <c r="H94" s="2">
        <v>91.6</v>
      </c>
      <c r="I94" s="3">
        <v>1</v>
      </c>
      <c r="K94" s="1"/>
      <c r="L94" s="4"/>
      <c r="M94" s="2"/>
      <c r="N94" s="3"/>
      <c r="P94" s="1"/>
      <c r="Q94" s="4"/>
      <c r="R94" s="2"/>
      <c r="S94" s="6"/>
    </row>
    <row r="95" spans="1:24" x14ac:dyDescent="0.15">
      <c r="A95" s="1"/>
      <c r="B95" s="4"/>
      <c r="C95" s="2"/>
      <c r="D95" s="6"/>
      <c r="F95" s="1">
        <v>108</v>
      </c>
      <c r="G95" s="4">
        <v>45783.312083333331</v>
      </c>
      <c r="H95" s="2">
        <v>90.66</v>
      </c>
      <c r="I95" s="3">
        <v>0.996</v>
      </c>
      <c r="P95" s="1"/>
      <c r="Q95" s="4"/>
      <c r="R95" s="2"/>
      <c r="S95" s="6"/>
    </row>
    <row r="96" spans="1:24" x14ac:dyDescent="0.15">
      <c r="A96" s="1"/>
      <c r="B96" s="4"/>
      <c r="C96" s="2"/>
      <c r="D96" s="6"/>
      <c r="F96" s="1">
        <v>109</v>
      </c>
      <c r="G96" s="4">
        <v>45784.321180555555</v>
      </c>
      <c r="H96" s="2">
        <v>94.86</v>
      </c>
      <c r="I96" s="3">
        <v>1</v>
      </c>
      <c r="P96" s="1"/>
      <c r="Q96" s="4"/>
      <c r="R96" s="2"/>
      <c r="S96" s="6"/>
    </row>
    <row r="97" spans="1:19" x14ac:dyDescent="0.15">
      <c r="A97" s="1"/>
      <c r="B97" s="4"/>
      <c r="C97" s="2"/>
      <c r="D97" s="6"/>
      <c r="F97" s="1">
        <v>114</v>
      </c>
      <c r="G97" s="4">
        <v>45785.339398148149</v>
      </c>
      <c r="H97" s="2">
        <v>90.85</v>
      </c>
      <c r="I97" s="3">
        <v>0.996</v>
      </c>
      <c r="P97" s="1"/>
      <c r="Q97" s="4"/>
      <c r="R97" s="2"/>
      <c r="S97" s="6"/>
    </row>
    <row r="98" spans="1:19" x14ac:dyDescent="0.15">
      <c r="A98" s="1"/>
      <c r="B98" s="4"/>
      <c r="C98" s="2"/>
      <c r="D98" s="6"/>
      <c r="F98" s="1">
        <v>116</v>
      </c>
      <c r="G98" s="4">
        <v>45785.34474537037</v>
      </c>
      <c r="H98" s="2">
        <v>95.78</v>
      </c>
      <c r="I98" s="3">
        <v>0.996</v>
      </c>
      <c r="P98" s="1"/>
      <c r="Q98" s="4"/>
      <c r="R98" s="2"/>
      <c r="S98" s="6"/>
    </row>
    <row r="99" spans="1:19" x14ac:dyDescent="0.15">
      <c r="A99" s="1"/>
      <c r="B99" s="4"/>
      <c r="C99" s="2"/>
      <c r="D99" s="6"/>
      <c r="F99" s="1">
        <v>117</v>
      </c>
      <c r="G99" s="4">
        <v>45785.34646990741</v>
      </c>
      <c r="H99" s="2">
        <v>90.27</v>
      </c>
      <c r="I99" s="3">
        <v>0.995</v>
      </c>
      <c r="P99" s="1"/>
      <c r="Q99" s="4"/>
      <c r="R99" s="2"/>
      <c r="S99" s="6"/>
    </row>
    <row r="100" spans="1:19" x14ac:dyDescent="0.15">
      <c r="A100" s="1"/>
      <c r="B100" s="4"/>
      <c r="C100" s="2"/>
      <c r="D100" s="6"/>
      <c r="F100" s="1">
        <v>118</v>
      </c>
      <c r="G100" s="4">
        <v>45785.347766203704</v>
      </c>
      <c r="H100" s="2">
        <v>97.65</v>
      </c>
      <c r="I100" s="3">
        <v>1</v>
      </c>
      <c r="P100" s="1"/>
      <c r="Q100" s="4"/>
      <c r="R100" s="2"/>
      <c r="S100" s="6"/>
    </row>
    <row r="101" spans="1:19" x14ac:dyDescent="0.15">
      <c r="A101" s="1"/>
      <c r="B101" s="4"/>
      <c r="C101" s="2"/>
      <c r="D101" s="6"/>
      <c r="F101" s="1">
        <v>119</v>
      </c>
      <c r="G101" s="4">
        <v>45785.349537037036</v>
      </c>
      <c r="H101" s="2">
        <v>95.37</v>
      </c>
      <c r="I101" s="3">
        <v>1</v>
      </c>
      <c r="P101" s="1"/>
      <c r="Q101" s="4"/>
      <c r="R101" s="2"/>
      <c r="S101" s="6"/>
    </row>
    <row r="102" spans="1:19" x14ac:dyDescent="0.15">
      <c r="A102" s="1"/>
      <c r="B102" s="4"/>
      <c r="C102" s="2"/>
      <c r="D102" s="6"/>
      <c r="F102" s="1">
        <v>121</v>
      </c>
      <c r="G102" s="4">
        <v>45786.318287037036</v>
      </c>
      <c r="H102" s="2">
        <v>92.73</v>
      </c>
      <c r="I102" s="3">
        <v>1</v>
      </c>
      <c r="P102" s="1"/>
      <c r="Q102" s="4"/>
      <c r="R102" s="2"/>
      <c r="S102" s="6"/>
    </row>
    <row r="103" spans="1:19" x14ac:dyDescent="0.15">
      <c r="A103" s="1"/>
      <c r="B103" s="4"/>
      <c r="C103" s="2"/>
      <c r="D103" s="6"/>
      <c r="F103" s="1">
        <v>124</v>
      </c>
      <c r="G103" s="4">
        <v>45786.322291666664</v>
      </c>
      <c r="H103" s="2">
        <v>98.77</v>
      </c>
      <c r="I103" s="3">
        <v>0.99399999999999999</v>
      </c>
      <c r="P103" s="1"/>
      <c r="Q103" s="4"/>
      <c r="R103" s="2"/>
      <c r="S103" s="6"/>
    </row>
    <row r="104" spans="1:19" x14ac:dyDescent="0.15">
      <c r="A104" s="1"/>
      <c r="B104" s="4"/>
      <c r="C104" s="2"/>
      <c r="D104" s="6"/>
      <c r="F104" s="1">
        <v>128</v>
      </c>
      <c r="G104" s="4">
        <v>45786.329386574071</v>
      </c>
      <c r="H104" s="2">
        <v>98.46</v>
      </c>
      <c r="I104" s="3">
        <v>1</v>
      </c>
      <c r="P104" s="1"/>
      <c r="Q104" s="4"/>
      <c r="R104" s="2"/>
      <c r="S104" s="6"/>
    </row>
    <row r="105" spans="1:19" x14ac:dyDescent="0.15">
      <c r="A105" s="1"/>
      <c r="B105" s="4"/>
      <c r="C105" s="2"/>
      <c r="D105" s="6"/>
      <c r="F105" s="1">
        <v>129</v>
      </c>
      <c r="G105" s="4">
        <v>45786.333171296297</v>
      </c>
      <c r="H105" s="2">
        <v>93.75</v>
      </c>
      <c r="I105" s="3">
        <v>1</v>
      </c>
      <c r="P105" s="1"/>
      <c r="Q105" s="4"/>
      <c r="R105" s="2"/>
      <c r="S105" s="6"/>
    </row>
    <row r="106" spans="1:19" x14ac:dyDescent="0.15">
      <c r="A106" s="1"/>
      <c r="B106" s="4"/>
      <c r="C106" s="2"/>
      <c r="D106" s="6"/>
      <c r="F106" s="1">
        <v>130</v>
      </c>
      <c r="G106" s="4">
        <v>45787.205891203703</v>
      </c>
      <c r="H106" s="2">
        <v>99.29</v>
      </c>
      <c r="I106" s="3">
        <v>0.99</v>
      </c>
      <c r="P106" s="1"/>
      <c r="Q106" s="4"/>
      <c r="R106" s="2"/>
      <c r="S106" s="6"/>
    </row>
    <row r="107" spans="1:19" x14ac:dyDescent="0.15">
      <c r="A107" s="1"/>
      <c r="B107" s="4"/>
      <c r="C107" s="2"/>
      <c r="D107" s="6"/>
      <c r="F107" s="1">
        <v>132</v>
      </c>
      <c r="G107" s="4">
        <v>45787.210833333331</v>
      </c>
      <c r="H107" s="2">
        <v>92.83</v>
      </c>
      <c r="I107" s="3">
        <v>1</v>
      </c>
      <c r="P107" s="1"/>
      <c r="Q107" s="4"/>
      <c r="R107" s="2"/>
      <c r="S107" s="6"/>
    </row>
    <row r="108" spans="1:19" x14ac:dyDescent="0.15">
      <c r="A108" s="1"/>
      <c r="B108" s="4"/>
      <c r="C108" s="2"/>
      <c r="D108" s="6"/>
      <c r="F108" s="1">
        <v>133</v>
      </c>
      <c r="G108" s="4">
        <v>45787.213090277779</v>
      </c>
      <c r="H108" s="2">
        <v>98.86</v>
      </c>
      <c r="I108" s="3">
        <v>1</v>
      </c>
      <c r="P108" s="1"/>
      <c r="Q108" s="4"/>
      <c r="R108" s="2"/>
      <c r="S108" s="6"/>
    </row>
    <row r="109" spans="1:19" x14ac:dyDescent="0.15">
      <c r="A109" s="1"/>
      <c r="B109" s="4"/>
      <c r="C109" s="2"/>
      <c r="D109" s="6"/>
      <c r="F109" s="1">
        <v>135</v>
      </c>
      <c r="G109" s="4">
        <v>45787.220821759256</v>
      </c>
      <c r="H109" s="2">
        <v>95.37</v>
      </c>
      <c r="I109" s="3">
        <v>0.995</v>
      </c>
      <c r="P109" s="1"/>
      <c r="Q109" s="4"/>
      <c r="R109" s="2"/>
      <c r="S109" s="6"/>
    </row>
    <row r="110" spans="1:19" x14ac:dyDescent="0.15">
      <c r="A110" s="1"/>
      <c r="B110" s="4"/>
      <c r="C110" s="2"/>
      <c r="D110" s="6"/>
      <c r="F110" s="1">
        <v>136</v>
      </c>
      <c r="G110" s="4">
        <v>45787.22179398148</v>
      </c>
      <c r="H110" s="2">
        <v>100.43</v>
      </c>
      <c r="I110" s="3">
        <v>1</v>
      </c>
      <c r="P110" s="1"/>
      <c r="Q110" s="4"/>
      <c r="R110" s="2"/>
      <c r="S110" s="6"/>
    </row>
    <row r="111" spans="1:19" x14ac:dyDescent="0.15">
      <c r="F111" s="1">
        <v>137</v>
      </c>
      <c r="G111" s="4">
        <v>45787.298506944448</v>
      </c>
      <c r="H111" s="2">
        <v>94.61</v>
      </c>
      <c r="I111" s="3">
        <v>1</v>
      </c>
      <c r="P111" s="1"/>
      <c r="Q111" s="4"/>
      <c r="R111" s="2"/>
      <c r="S111" s="6"/>
    </row>
    <row r="112" spans="1:19" x14ac:dyDescent="0.15">
      <c r="F112" s="1">
        <v>138</v>
      </c>
      <c r="G112" s="4">
        <v>45787.299756944441</v>
      </c>
      <c r="H112" s="2">
        <v>98.94</v>
      </c>
      <c r="I112" s="3">
        <v>1</v>
      </c>
      <c r="P112" s="1"/>
      <c r="Q112" s="4"/>
      <c r="R112" s="2"/>
      <c r="S112" s="6"/>
    </row>
    <row r="113" spans="2:19" x14ac:dyDescent="0.15">
      <c r="F113" s="1">
        <v>139</v>
      </c>
      <c r="G113" s="4">
        <v>45787.301666666666</v>
      </c>
      <c r="H113" s="2">
        <v>92.43</v>
      </c>
      <c r="I113" s="3">
        <v>0.996</v>
      </c>
      <c r="P113" s="1"/>
      <c r="Q113" s="4"/>
      <c r="R113" s="2"/>
      <c r="S113" s="6"/>
    </row>
    <row r="114" spans="2:19" x14ac:dyDescent="0.15">
      <c r="F114" s="1">
        <v>140</v>
      </c>
      <c r="G114" s="4">
        <v>45787.30259259259</v>
      </c>
      <c r="H114" s="2">
        <v>98.18</v>
      </c>
      <c r="I114" s="3">
        <v>1</v>
      </c>
      <c r="P114" s="1"/>
      <c r="Q114" s="4"/>
      <c r="R114" s="2"/>
      <c r="S114" s="6"/>
    </row>
    <row r="115" spans="2:19" x14ac:dyDescent="0.15">
      <c r="B115" s="4"/>
      <c r="C115" s="2"/>
      <c r="D115" s="4"/>
      <c r="F115" s="1">
        <v>141</v>
      </c>
      <c r="G115" s="4">
        <v>45787.303657407407</v>
      </c>
      <c r="H115" s="2">
        <v>97.81</v>
      </c>
      <c r="I115" s="3">
        <v>1</v>
      </c>
      <c r="P115" s="1"/>
      <c r="Q115" s="4"/>
      <c r="R115" s="2"/>
      <c r="S115" s="6"/>
    </row>
    <row r="116" spans="2:19" x14ac:dyDescent="0.15">
      <c r="B116" s="4"/>
      <c r="C116" s="2"/>
      <c r="D116" s="4"/>
      <c r="F116" s="1">
        <v>142</v>
      </c>
      <c r="G116" s="4">
        <v>45787.305601851855</v>
      </c>
      <c r="H116" s="2">
        <v>98.24</v>
      </c>
      <c r="I116" s="3">
        <v>0.99399999999999999</v>
      </c>
      <c r="P116" s="1"/>
      <c r="Q116" s="4"/>
      <c r="R116" s="2"/>
      <c r="S116" s="6"/>
    </row>
    <row r="117" spans="2:19" x14ac:dyDescent="0.15">
      <c r="B117" s="4"/>
      <c r="C117" s="2"/>
      <c r="D117" s="4"/>
      <c r="F117" s="1">
        <v>143</v>
      </c>
      <c r="G117" s="4">
        <v>45787.308078703703</v>
      </c>
      <c r="H117" s="2">
        <v>92.35</v>
      </c>
      <c r="I117" s="3">
        <v>0.996</v>
      </c>
      <c r="P117" s="1"/>
      <c r="Q117" s="4"/>
      <c r="R117" s="2"/>
      <c r="S117" s="6"/>
    </row>
    <row r="118" spans="2:19" x14ac:dyDescent="0.15">
      <c r="B118" s="4"/>
      <c r="C118" s="2"/>
      <c r="D118" s="4"/>
      <c r="F118" s="1">
        <v>144</v>
      </c>
      <c r="G118" s="4">
        <v>45787.312858796293</v>
      </c>
      <c r="H118" s="2">
        <v>93.82</v>
      </c>
      <c r="I118" s="3">
        <v>0.99299999999999999</v>
      </c>
      <c r="P118" s="1"/>
      <c r="Q118" s="4"/>
      <c r="R118" s="2"/>
      <c r="S118" s="6"/>
    </row>
    <row r="119" spans="2:19" x14ac:dyDescent="0.15">
      <c r="B119" s="4"/>
      <c r="C119" s="2"/>
      <c r="D119" s="4"/>
      <c r="F119" s="1">
        <v>145</v>
      </c>
      <c r="G119" s="4">
        <v>45788.231458333335</v>
      </c>
      <c r="H119" s="2">
        <v>93.77</v>
      </c>
      <c r="I119" s="3">
        <v>1</v>
      </c>
      <c r="P119" s="1"/>
      <c r="Q119" s="4"/>
      <c r="R119" s="2"/>
      <c r="S119" s="6"/>
    </row>
    <row r="120" spans="2:19" x14ac:dyDescent="0.15">
      <c r="B120" s="4"/>
      <c r="C120" s="2"/>
      <c r="D120" s="4"/>
      <c r="F120" s="1">
        <v>146</v>
      </c>
      <c r="G120" s="4">
        <v>45788.233923611115</v>
      </c>
      <c r="H120" s="2">
        <v>95.12</v>
      </c>
      <c r="I120" s="3">
        <v>0.99399999999999999</v>
      </c>
      <c r="P120" s="1"/>
      <c r="Q120" s="4"/>
      <c r="R120" s="2"/>
      <c r="S120" s="6"/>
    </row>
    <row r="121" spans="2:19" x14ac:dyDescent="0.15">
      <c r="B121" s="4"/>
      <c r="C121" s="2"/>
      <c r="D121" s="4"/>
      <c r="F121" s="1">
        <v>147</v>
      </c>
      <c r="G121" s="4">
        <v>45788.236296296294</v>
      </c>
      <c r="H121" s="2">
        <v>91.17</v>
      </c>
      <c r="I121" s="3">
        <v>0.996</v>
      </c>
      <c r="P121" s="1"/>
      <c r="Q121" s="4"/>
      <c r="R121" s="2"/>
      <c r="S121" s="6"/>
    </row>
    <row r="122" spans="2:19" x14ac:dyDescent="0.15">
      <c r="B122" s="4"/>
      <c r="C122" s="2"/>
      <c r="D122" s="4"/>
      <c r="F122" s="1">
        <v>148</v>
      </c>
      <c r="G122" s="4">
        <v>45788.239189814813</v>
      </c>
      <c r="H122" s="2">
        <v>96.45</v>
      </c>
      <c r="I122" s="3">
        <v>1</v>
      </c>
    </row>
    <row r="123" spans="2:19" x14ac:dyDescent="0.15">
      <c r="B123" s="4"/>
      <c r="C123" s="2"/>
      <c r="D123" s="4"/>
      <c r="F123" s="1">
        <v>149</v>
      </c>
      <c r="G123" s="4">
        <v>45788.241203703707</v>
      </c>
      <c r="H123" s="2">
        <v>100.02</v>
      </c>
      <c r="I123" s="3">
        <v>1</v>
      </c>
    </row>
    <row r="124" spans="2:19" x14ac:dyDescent="0.15">
      <c r="B124" s="4"/>
      <c r="C124" s="2"/>
      <c r="D124" s="4"/>
      <c r="F124" s="1">
        <v>152</v>
      </c>
      <c r="G124" s="4">
        <v>45788.309479166666</v>
      </c>
      <c r="H124" s="2">
        <v>92.09</v>
      </c>
      <c r="I124" s="3">
        <v>1</v>
      </c>
    </row>
    <row r="125" spans="2:19" x14ac:dyDescent="0.15">
      <c r="B125" s="4"/>
      <c r="C125" s="2"/>
      <c r="D125" s="4"/>
      <c r="F125" s="1">
        <v>153</v>
      </c>
      <c r="G125" s="4">
        <v>45788.310324074075</v>
      </c>
      <c r="H125" s="2">
        <v>94.09</v>
      </c>
      <c r="I125" s="3">
        <v>1</v>
      </c>
    </row>
    <row r="126" spans="2:19" x14ac:dyDescent="0.15">
      <c r="B126" s="4"/>
      <c r="C126" s="2"/>
      <c r="D126" s="4"/>
      <c r="F126" s="1">
        <v>155</v>
      </c>
      <c r="G126" s="4">
        <v>45788.316967592589</v>
      </c>
      <c r="H126" s="2">
        <v>97.54</v>
      </c>
      <c r="I126" s="3">
        <v>1</v>
      </c>
    </row>
    <row r="127" spans="2:19" x14ac:dyDescent="0.15">
      <c r="B127" s="4"/>
      <c r="C127" s="2"/>
      <c r="D127" s="4"/>
    </row>
    <row r="128" spans="2:19" x14ac:dyDescent="0.15">
      <c r="B128" s="4"/>
      <c r="C128" s="2"/>
      <c r="D128" s="4"/>
    </row>
    <row r="129" spans="2:9" x14ac:dyDescent="0.15">
      <c r="B129" s="4"/>
      <c r="C129" s="2"/>
      <c r="D129" s="4"/>
      <c r="F129" s="1"/>
      <c r="G129" s="4"/>
      <c r="H129" s="2"/>
      <c r="I129" s="3"/>
    </row>
    <row r="130" spans="2:9" x14ac:dyDescent="0.15">
      <c r="B130" s="4"/>
      <c r="C130" s="2"/>
      <c r="D130" s="4"/>
      <c r="F130" s="1"/>
      <c r="G130" s="4"/>
      <c r="H130" s="2"/>
      <c r="I130" s="3"/>
    </row>
    <row r="131" spans="2:9" x14ac:dyDescent="0.15">
      <c r="B131" s="4"/>
      <c r="C131" s="2"/>
      <c r="D131" s="4"/>
      <c r="F131" s="1"/>
      <c r="G131" s="4"/>
      <c r="H131" s="2"/>
      <c r="I131" s="3"/>
    </row>
    <row r="132" spans="2:9" x14ac:dyDescent="0.15">
      <c r="B132" s="4"/>
      <c r="C132" s="2"/>
      <c r="D132" s="4"/>
    </row>
    <row r="133" spans="2:9" x14ac:dyDescent="0.15">
      <c r="B133" s="4"/>
      <c r="C133" s="2"/>
      <c r="D133" s="4"/>
    </row>
    <row r="134" spans="2:9" x14ac:dyDescent="0.15">
      <c r="B134" s="4"/>
      <c r="C134" s="2"/>
      <c r="D134" s="4"/>
    </row>
    <row r="135" spans="2:9" x14ac:dyDescent="0.15">
      <c r="B135" s="4"/>
      <c r="C135" s="2"/>
      <c r="D135" s="4"/>
    </row>
    <row r="136" spans="2:9" x14ac:dyDescent="0.15">
      <c r="B136" s="4"/>
      <c r="C136" s="2"/>
      <c r="D136" s="4"/>
    </row>
    <row r="137" spans="2:9" x14ac:dyDescent="0.15">
      <c r="B137" s="4"/>
      <c r="C137" s="2"/>
      <c r="D137" s="4"/>
    </row>
    <row r="138" spans="2:9" x14ac:dyDescent="0.15">
      <c r="B138" s="4"/>
      <c r="C138" s="2"/>
      <c r="D138" s="4"/>
    </row>
    <row r="139" spans="2:9" x14ac:dyDescent="0.15">
      <c r="B139" s="4"/>
      <c r="C139" s="2"/>
      <c r="D139" s="4"/>
    </row>
    <row r="140" spans="2:9" x14ac:dyDescent="0.15">
      <c r="B140" s="4"/>
      <c r="C140" s="2"/>
      <c r="D140" s="4"/>
    </row>
    <row r="141" spans="2:9" x14ac:dyDescent="0.15">
      <c r="B141" s="4"/>
      <c r="C141" s="2"/>
      <c r="D141" s="4"/>
    </row>
    <row r="142" spans="2:9" x14ac:dyDescent="0.15">
      <c r="B142" s="4"/>
      <c r="C142" s="2"/>
      <c r="D142" s="4"/>
    </row>
    <row r="143" spans="2:9" x14ac:dyDescent="0.15">
      <c r="B143" s="4"/>
      <c r="C143" s="2"/>
      <c r="D143" s="4"/>
    </row>
    <row r="144" spans="2:9" x14ac:dyDescent="0.15">
      <c r="B144" s="4"/>
      <c r="C144" s="2"/>
      <c r="D144" s="4"/>
    </row>
    <row r="145" spans="2:4" x14ac:dyDescent="0.15">
      <c r="B145" s="4"/>
      <c r="C145" s="2"/>
      <c r="D145" s="4"/>
    </row>
    <row r="146" spans="2:4" x14ac:dyDescent="0.15">
      <c r="B146" s="4"/>
      <c r="C146" s="2"/>
      <c r="D146" s="4"/>
    </row>
    <row r="147" spans="2:4" x14ac:dyDescent="0.15">
      <c r="B147" s="4"/>
      <c r="C147" s="2"/>
      <c r="D147" s="4"/>
    </row>
    <row r="148" spans="2:4" x14ac:dyDescent="0.15">
      <c r="B148" s="4"/>
      <c r="C148" s="2"/>
      <c r="D148" s="4"/>
    </row>
    <row r="149" spans="2:4" x14ac:dyDescent="0.15">
      <c r="B149" s="4"/>
      <c r="C149" s="2"/>
      <c r="D149" s="4"/>
    </row>
    <row r="150" spans="2:4" x14ac:dyDescent="0.15">
      <c r="B150" s="4"/>
      <c r="C150" s="2"/>
      <c r="D150" s="4"/>
    </row>
    <row r="151" spans="2:4" x14ac:dyDescent="0.15">
      <c r="B151" s="4"/>
      <c r="C151" s="2"/>
      <c r="D151" s="4"/>
    </row>
    <row r="152" spans="2:4" x14ac:dyDescent="0.15">
      <c r="B152" s="4"/>
      <c r="C152" s="2"/>
      <c r="D152" s="4"/>
    </row>
    <row r="153" spans="2:4" x14ac:dyDescent="0.15">
      <c r="B153" s="4"/>
      <c r="C153" s="2"/>
      <c r="D153" s="4"/>
    </row>
    <row r="154" spans="2:4" x14ac:dyDescent="0.15">
      <c r="B154" s="4"/>
      <c r="C154" s="2"/>
      <c r="D154" s="4"/>
    </row>
    <row r="155" spans="2:4" x14ac:dyDescent="0.15">
      <c r="B155" s="4"/>
      <c r="C155" s="2"/>
      <c r="D155" s="4"/>
    </row>
    <row r="156" spans="2:4" x14ac:dyDescent="0.15">
      <c r="B156" s="4"/>
      <c r="C156" s="2"/>
      <c r="D156" s="4"/>
    </row>
    <row r="157" spans="2:4" x14ac:dyDescent="0.15">
      <c r="B157" s="4"/>
      <c r="C157" s="2"/>
      <c r="D157" s="4"/>
    </row>
    <row r="158" spans="2:4" x14ac:dyDescent="0.15">
      <c r="B158" s="4"/>
      <c r="C158" s="2"/>
      <c r="D158" s="4"/>
    </row>
    <row r="159" spans="2:4" x14ac:dyDescent="0.15">
      <c r="B159" s="4"/>
      <c r="C159" s="2"/>
      <c r="D159" s="4"/>
    </row>
    <row r="160" spans="2:4" x14ac:dyDescent="0.15">
      <c r="B160" s="4"/>
      <c r="C160" s="2"/>
      <c r="D160" s="4"/>
    </row>
    <row r="161" spans="2:4" x14ac:dyDescent="0.15">
      <c r="B161" s="4"/>
      <c r="C161" s="2"/>
      <c r="D161" s="4"/>
    </row>
    <row r="162" spans="2:4" x14ac:dyDescent="0.15">
      <c r="B162" s="4"/>
      <c r="C162" s="2"/>
      <c r="D162" s="4"/>
    </row>
    <row r="163" spans="2:4" x14ac:dyDescent="0.15">
      <c r="B163" s="4"/>
      <c r="C163" s="2"/>
      <c r="D163" s="4"/>
    </row>
    <row r="164" spans="2:4" x14ac:dyDescent="0.15">
      <c r="B164" s="4"/>
      <c r="C164" s="2"/>
      <c r="D164" s="4"/>
    </row>
    <row r="165" spans="2:4" x14ac:dyDescent="0.15">
      <c r="B165" s="4"/>
      <c r="C165" s="2"/>
      <c r="D165" s="4"/>
    </row>
    <row r="166" spans="2:4" x14ac:dyDescent="0.15">
      <c r="B166" s="4"/>
      <c r="C166" s="2"/>
      <c r="D166" s="4"/>
    </row>
    <row r="167" spans="2:4" x14ac:dyDescent="0.15">
      <c r="B167" s="4"/>
      <c r="C167" s="2"/>
      <c r="D167" s="4"/>
    </row>
    <row r="168" spans="2:4" x14ac:dyDescent="0.15">
      <c r="B168" s="4"/>
      <c r="C168" s="2"/>
      <c r="D168" s="4"/>
    </row>
    <row r="169" spans="2:4" x14ac:dyDescent="0.15">
      <c r="B169" s="4"/>
      <c r="C169" s="2"/>
      <c r="D169" s="4"/>
    </row>
    <row r="170" spans="2:4" x14ac:dyDescent="0.15">
      <c r="B170" s="4"/>
      <c r="C170" s="2"/>
      <c r="D170" s="4"/>
    </row>
    <row r="171" spans="2:4" x14ac:dyDescent="0.15">
      <c r="B171" s="4"/>
      <c r="C171" s="2"/>
      <c r="D171" s="4"/>
    </row>
    <row r="172" spans="2:4" x14ac:dyDescent="0.15">
      <c r="B172" s="4"/>
      <c r="C172" s="2"/>
      <c r="D172" s="4"/>
    </row>
    <row r="173" spans="2:4" x14ac:dyDescent="0.15">
      <c r="B173" s="4"/>
      <c r="C173" s="2"/>
      <c r="D173" s="4"/>
    </row>
    <row r="174" spans="2:4" x14ac:dyDescent="0.15">
      <c r="B174" s="4"/>
      <c r="C174" s="2"/>
      <c r="D174" s="4"/>
    </row>
    <row r="175" spans="2:4" x14ac:dyDescent="0.15">
      <c r="B175" s="4"/>
      <c r="C175" s="2"/>
      <c r="D175" s="4"/>
    </row>
    <row r="176" spans="2:4" x14ac:dyDescent="0.15">
      <c r="B176" s="4"/>
      <c r="C176" s="2"/>
      <c r="D176" s="4"/>
    </row>
    <row r="177" spans="2:4" x14ac:dyDescent="0.15">
      <c r="B177" s="4"/>
      <c r="C177" s="2"/>
      <c r="D177" s="4"/>
    </row>
    <row r="178" spans="2:4" x14ac:dyDescent="0.15">
      <c r="B178" s="4"/>
      <c r="C178" s="2"/>
      <c r="D178" s="4"/>
    </row>
    <row r="179" spans="2:4" x14ac:dyDescent="0.15">
      <c r="B179" s="4"/>
      <c r="C179" s="2"/>
      <c r="D179" s="4"/>
    </row>
    <row r="180" spans="2:4" x14ac:dyDescent="0.15">
      <c r="B180" s="4"/>
      <c r="C180" s="2"/>
      <c r="D180" s="4"/>
    </row>
    <row r="181" spans="2:4" x14ac:dyDescent="0.15">
      <c r="B181" s="4"/>
      <c r="C181" s="2"/>
      <c r="D181" s="4"/>
    </row>
    <row r="182" spans="2:4" x14ac:dyDescent="0.15">
      <c r="B182" s="4"/>
      <c r="C182" s="2"/>
      <c r="D182" s="4"/>
    </row>
    <row r="183" spans="2:4" x14ac:dyDescent="0.15">
      <c r="B183" s="4"/>
      <c r="C183" s="2"/>
      <c r="D183" s="4"/>
    </row>
    <row r="184" spans="2:4" x14ac:dyDescent="0.15">
      <c r="B184" s="4"/>
      <c r="C184" s="2"/>
      <c r="D184" s="4"/>
    </row>
    <row r="185" spans="2:4" x14ac:dyDescent="0.15">
      <c r="B185" s="4"/>
      <c r="C185" s="2"/>
      <c r="D185" s="4"/>
    </row>
    <row r="186" spans="2:4" x14ac:dyDescent="0.15">
      <c r="B186" s="4"/>
      <c r="C186" s="2"/>
      <c r="D186" s="4"/>
    </row>
    <row r="187" spans="2:4" x14ac:dyDescent="0.15">
      <c r="B187" s="4"/>
      <c r="C187" s="2"/>
      <c r="D187" s="4"/>
    </row>
    <row r="188" spans="2:4" x14ac:dyDescent="0.15">
      <c r="B188" s="4"/>
      <c r="C188" s="2"/>
      <c r="D188" s="4"/>
    </row>
    <row r="189" spans="2:4" x14ac:dyDescent="0.15">
      <c r="B189" s="4"/>
      <c r="C189" s="2"/>
      <c r="D189" s="4"/>
    </row>
    <row r="190" spans="2:4" x14ac:dyDescent="0.15">
      <c r="B190" s="4"/>
      <c r="C190" s="2"/>
      <c r="D190" s="4"/>
    </row>
    <row r="191" spans="2:4" x14ac:dyDescent="0.15">
      <c r="B191" s="4"/>
      <c r="C191" s="2"/>
      <c r="D191" s="4"/>
    </row>
    <row r="192" spans="2:4" x14ac:dyDescent="0.15">
      <c r="B192" s="4"/>
      <c r="C192" s="2"/>
      <c r="D192" s="4"/>
    </row>
    <row r="193" spans="2:4" x14ac:dyDescent="0.15">
      <c r="B193" s="4"/>
      <c r="C193" s="2"/>
      <c r="D193" s="4"/>
    </row>
    <row r="194" spans="2:4" x14ac:dyDescent="0.15">
      <c r="B194" s="4"/>
      <c r="C194" s="2"/>
      <c r="D194" s="4"/>
    </row>
    <row r="195" spans="2:4" x14ac:dyDescent="0.15">
      <c r="B195" s="4"/>
      <c r="C195" s="2"/>
      <c r="D195" s="4"/>
    </row>
    <row r="196" spans="2:4" x14ac:dyDescent="0.15">
      <c r="B196" s="4"/>
      <c r="C196" s="2"/>
      <c r="D196" s="4"/>
    </row>
    <row r="197" spans="2:4" x14ac:dyDescent="0.15">
      <c r="B197" s="4"/>
      <c r="C197" s="2"/>
      <c r="D197" s="4"/>
    </row>
    <row r="198" spans="2:4" x14ac:dyDescent="0.15">
      <c r="B198" s="4"/>
      <c r="C198" s="2"/>
      <c r="D198" s="4"/>
    </row>
    <row r="199" spans="2:4" x14ac:dyDescent="0.15">
      <c r="B199" s="4"/>
      <c r="C199" s="2"/>
      <c r="D199" s="4"/>
    </row>
    <row r="200" spans="2:4" x14ac:dyDescent="0.15">
      <c r="B200" s="4"/>
      <c r="C200" s="2"/>
      <c r="D200" s="4"/>
    </row>
    <row r="201" spans="2:4" x14ac:dyDescent="0.15">
      <c r="B201" s="4"/>
      <c r="C201" s="2"/>
      <c r="D201" s="4"/>
    </row>
    <row r="202" spans="2:4" x14ac:dyDescent="0.15">
      <c r="B202" s="4"/>
      <c r="C202" s="2"/>
      <c r="D202" s="4"/>
    </row>
    <row r="203" spans="2:4" x14ac:dyDescent="0.15">
      <c r="B203" s="4"/>
      <c r="C203" s="2"/>
      <c r="D203" s="4"/>
    </row>
    <row r="204" spans="2:4" x14ac:dyDescent="0.15">
      <c r="B204" s="4"/>
      <c r="C204" s="2"/>
      <c r="D204" s="4"/>
    </row>
    <row r="205" spans="2:4" x14ac:dyDescent="0.15">
      <c r="B205" s="4"/>
      <c r="C205" s="2"/>
      <c r="D205" s="4"/>
    </row>
    <row r="206" spans="2:4" x14ac:dyDescent="0.15">
      <c r="B206" s="4"/>
      <c r="C206" s="2"/>
      <c r="D206" s="4"/>
    </row>
    <row r="207" spans="2:4" x14ac:dyDescent="0.15">
      <c r="B207" s="4"/>
      <c r="C207" s="2"/>
      <c r="D207" s="4"/>
    </row>
    <row r="208" spans="2:4" x14ac:dyDescent="0.15">
      <c r="B208" s="4"/>
      <c r="C208" s="2"/>
      <c r="D208" s="4"/>
    </row>
    <row r="209" spans="2:4" x14ac:dyDescent="0.15">
      <c r="B209" s="4"/>
      <c r="C209" s="2"/>
      <c r="D209" s="4"/>
    </row>
    <row r="210" spans="2:4" x14ac:dyDescent="0.15">
      <c r="B210" s="4"/>
      <c r="C210" s="2"/>
      <c r="D210" s="4"/>
    </row>
    <row r="211" spans="2:4" x14ac:dyDescent="0.15">
      <c r="B211" s="4"/>
      <c r="C211" s="2"/>
      <c r="D211" s="4"/>
    </row>
    <row r="212" spans="2:4" x14ac:dyDescent="0.15">
      <c r="B212" s="4"/>
      <c r="C212" s="2"/>
      <c r="D212" s="4"/>
    </row>
    <row r="213" spans="2:4" x14ac:dyDescent="0.15">
      <c r="B213" s="4"/>
      <c r="C213" s="2"/>
      <c r="D213" s="4"/>
    </row>
    <row r="214" spans="2:4" x14ac:dyDescent="0.15">
      <c r="B214" s="4"/>
      <c r="C214" s="2"/>
      <c r="D214" s="4"/>
    </row>
    <row r="215" spans="2:4" x14ac:dyDescent="0.15">
      <c r="B215" s="4"/>
      <c r="C215" s="2"/>
      <c r="D215" s="4"/>
    </row>
    <row r="216" spans="2:4" x14ac:dyDescent="0.15">
      <c r="B216" s="4"/>
      <c r="C216" s="2"/>
      <c r="D216" s="4"/>
    </row>
    <row r="217" spans="2:4" x14ac:dyDescent="0.15">
      <c r="B217" s="4"/>
      <c r="C217" s="2"/>
      <c r="D217" s="4"/>
    </row>
    <row r="218" spans="2:4" x14ac:dyDescent="0.15">
      <c r="B218" s="4"/>
      <c r="C218" s="2"/>
      <c r="D218" s="4"/>
    </row>
    <row r="219" spans="2:4" x14ac:dyDescent="0.15">
      <c r="B219" s="4"/>
      <c r="C219" s="2"/>
      <c r="D219" s="4"/>
    </row>
    <row r="220" spans="2:4" x14ac:dyDescent="0.15">
      <c r="B220" s="4"/>
      <c r="C220" s="2"/>
      <c r="D220" s="4"/>
    </row>
    <row r="221" spans="2:4" x14ac:dyDescent="0.15">
      <c r="B221" s="4"/>
      <c r="C221" s="2"/>
      <c r="D221" s="4"/>
    </row>
    <row r="222" spans="2:4" x14ac:dyDescent="0.15">
      <c r="B222" s="4"/>
      <c r="C222" s="2"/>
      <c r="D222" s="4"/>
    </row>
    <row r="223" spans="2:4" x14ac:dyDescent="0.15">
      <c r="B223" s="4"/>
      <c r="C223" s="2"/>
      <c r="D223" s="4"/>
    </row>
    <row r="224" spans="2:4" x14ac:dyDescent="0.15">
      <c r="B224" s="4"/>
      <c r="C224" s="2"/>
      <c r="D224" s="4"/>
    </row>
    <row r="225" spans="2:4" x14ac:dyDescent="0.15">
      <c r="B225" s="4"/>
      <c r="C225" s="2"/>
      <c r="D225" s="4"/>
    </row>
    <row r="226" spans="2:4" x14ac:dyDescent="0.15">
      <c r="B226" s="4"/>
      <c r="C226" s="2"/>
      <c r="D226" s="4"/>
    </row>
    <row r="227" spans="2:4" x14ac:dyDescent="0.15">
      <c r="B227" s="4"/>
      <c r="C227" s="2"/>
      <c r="D227" s="4"/>
    </row>
    <row r="228" spans="2:4" x14ac:dyDescent="0.15">
      <c r="B228" s="4"/>
      <c r="C228" s="2"/>
      <c r="D228" s="4"/>
    </row>
    <row r="229" spans="2:4" x14ac:dyDescent="0.15">
      <c r="B229" s="4"/>
      <c r="C229" s="2"/>
      <c r="D229" s="4"/>
    </row>
    <row r="230" spans="2:4" x14ac:dyDescent="0.15">
      <c r="B230" s="4"/>
      <c r="C230" s="2"/>
      <c r="D230" s="4"/>
    </row>
    <row r="231" spans="2:4" x14ac:dyDescent="0.15">
      <c r="B231" s="4"/>
      <c r="C231" s="2"/>
      <c r="D231" s="4"/>
    </row>
    <row r="232" spans="2:4" x14ac:dyDescent="0.15">
      <c r="B232" s="4"/>
      <c r="C232" s="2"/>
      <c r="D232" s="4"/>
    </row>
    <row r="233" spans="2:4" x14ac:dyDescent="0.15">
      <c r="B233" s="4"/>
      <c r="C233" s="2"/>
      <c r="D233" s="4"/>
    </row>
    <row r="234" spans="2:4" x14ac:dyDescent="0.15">
      <c r="B234" s="4"/>
      <c r="C234" s="2"/>
      <c r="D234" s="4"/>
    </row>
    <row r="235" spans="2:4" x14ac:dyDescent="0.15">
      <c r="B235" s="4"/>
      <c r="C235" s="2"/>
      <c r="D235" s="4"/>
    </row>
    <row r="236" spans="2:4" x14ac:dyDescent="0.15">
      <c r="B236" s="4"/>
      <c r="C236" s="2"/>
      <c r="D236" s="4"/>
    </row>
    <row r="237" spans="2:4" x14ac:dyDescent="0.15">
      <c r="B237" s="4"/>
      <c r="C237" s="2"/>
      <c r="D237" s="4"/>
    </row>
    <row r="238" spans="2:4" x14ac:dyDescent="0.15">
      <c r="B238" s="4"/>
      <c r="C238" s="2"/>
      <c r="D238" s="4"/>
    </row>
    <row r="239" spans="2:4" x14ac:dyDescent="0.15">
      <c r="B239" s="4"/>
      <c r="C239" s="2"/>
      <c r="D239" s="4"/>
    </row>
    <row r="240" spans="2:4" x14ac:dyDescent="0.15">
      <c r="B240" s="4"/>
      <c r="C240" s="2"/>
      <c r="D240" s="4"/>
    </row>
    <row r="241" spans="2:4" x14ac:dyDescent="0.15">
      <c r="B241" s="4"/>
      <c r="C241" s="2"/>
      <c r="D241" s="4"/>
    </row>
    <row r="242" spans="2:4" x14ac:dyDescent="0.15">
      <c r="B242" s="4"/>
      <c r="C242" s="2"/>
      <c r="D242" s="4"/>
    </row>
    <row r="243" spans="2:4" x14ac:dyDescent="0.15">
      <c r="B243" s="4"/>
      <c r="C243" s="2"/>
      <c r="D243" s="4"/>
    </row>
    <row r="244" spans="2:4" x14ac:dyDescent="0.15">
      <c r="B244" s="4"/>
      <c r="C244" s="2"/>
      <c r="D244" s="4"/>
    </row>
    <row r="245" spans="2:4" x14ac:dyDescent="0.15">
      <c r="B245" s="4"/>
      <c r="C245" s="2"/>
      <c r="D245" s="4"/>
    </row>
    <row r="246" spans="2:4" x14ac:dyDescent="0.15">
      <c r="B246" s="4"/>
      <c r="C246" s="2"/>
      <c r="D246" s="4"/>
    </row>
    <row r="247" spans="2:4" x14ac:dyDescent="0.15">
      <c r="B247" s="4"/>
      <c r="C247" s="2"/>
      <c r="D247" s="4"/>
    </row>
    <row r="248" spans="2:4" x14ac:dyDescent="0.15">
      <c r="B248" s="4"/>
      <c r="C248" s="2"/>
      <c r="D248" s="4"/>
    </row>
    <row r="249" spans="2:4" x14ac:dyDescent="0.15">
      <c r="B249" s="4"/>
      <c r="C249" s="2"/>
      <c r="D249" s="4"/>
    </row>
    <row r="250" spans="2:4" x14ac:dyDescent="0.15">
      <c r="B250" s="4"/>
      <c r="C250" s="2"/>
      <c r="D250" s="4"/>
    </row>
    <row r="251" spans="2:4" x14ac:dyDescent="0.15">
      <c r="B251" s="4"/>
      <c r="C251" s="2"/>
      <c r="D251" s="4"/>
    </row>
    <row r="252" spans="2:4" x14ac:dyDescent="0.15">
      <c r="B252" s="4"/>
      <c r="C252" s="2"/>
      <c r="D252" s="4"/>
    </row>
    <row r="253" spans="2:4" x14ac:dyDescent="0.15">
      <c r="B253" s="4"/>
      <c r="C253" s="2"/>
      <c r="D253" s="4"/>
    </row>
    <row r="254" spans="2:4" x14ac:dyDescent="0.15">
      <c r="B254" s="4"/>
      <c r="C254" s="2"/>
      <c r="D254" s="4"/>
    </row>
    <row r="255" spans="2:4" x14ac:dyDescent="0.15">
      <c r="B255" s="4"/>
      <c r="C255" s="2"/>
      <c r="D255" s="4"/>
    </row>
    <row r="256" spans="2:4" x14ac:dyDescent="0.15">
      <c r="B256" s="4"/>
      <c r="C256" s="2"/>
      <c r="D256" s="4"/>
    </row>
    <row r="257" spans="2:4" x14ac:dyDescent="0.15">
      <c r="B257" s="4"/>
      <c r="C257" s="2"/>
      <c r="D257" s="4"/>
    </row>
    <row r="258" spans="2:4" x14ac:dyDescent="0.15">
      <c r="B258" s="4"/>
      <c r="C258" s="2"/>
      <c r="D258" s="4"/>
    </row>
    <row r="259" spans="2:4" x14ac:dyDescent="0.15">
      <c r="B259" s="4"/>
      <c r="C259" s="2"/>
      <c r="D259" s="4"/>
    </row>
    <row r="260" spans="2:4" x14ac:dyDescent="0.15">
      <c r="B260" s="4"/>
      <c r="C260" s="2"/>
      <c r="D260" s="4"/>
    </row>
    <row r="261" spans="2:4" x14ac:dyDescent="0.15">
      <c r="B261" s="4"/>
      <c r="C261" s="2"/>
      <c r="D261" s="4"/>
    </row>
    <row r="262" spans="2:4" x14ac:dyDescent="0.15">
      <c r="B262" s="4"/>
      <c r="C262" s="2"/>
      <c r="D262" s="4"/>
    </row>
    <row r="263" spans="2:4" x14ac:dyDescent="0.15">
      <c r="B263" s="4"/>
      <c r="C263" s="2"/>
      <c r="D263" s="4"/>
    </row>
    <row r="264" spans="2:4" x14ac:dyDescent="0.15">
      <c r="B264" s="4"/>
      <c r="C264" s="2"/>
      <c r="D264" s="4"/>
    </row>
    <row r="265" spans="2:4" x14ac:dyDescent="0.15">
      <c r="B265" s="4"/>
      <c r="C265" s="2"/>
      <c r="D265" s="4"/>
    </row>
    <row r="266" spans="2:4" x14ac:dyDescent="0.15">
      <c r="B266" s="4"/>
      <c r="C266" s="2"/>
      <c r="D266" s="4"/>
    </row>
    <row r="267" spans="2:4" x14ac:dyDescent="0.15">
      <c r="B267" s="4"/>
      <c r="C267" s="2"/>
      <c r="D267" s="4"/>
    </row>
    <row r="268" spans="2:4" x14ac:dyDescent="0.15">
      <c r="B268" s="4"/>
      <c r="C268" s="2"/>
      <c r="D268" s="4"/>
    </row>
    <row r="269" spans="2:4" x14ac:dyDescent="0.15">
      <c r="B269" s="4"/>
      <c r="C269" s="2"/>
      <c r="D269" s="4"/>
    </row>
    <row r="270" spans="2:4" x14ac:dyDescent="0.15">
      <c r="B270" s="4"/>
      <c r="C270" s="2"/>
      <c r="D270" s="4"/>
    </row>
    <row r="271" spans="2:4" x14ac:dyDescent="0.15">
      <c r="B271" s="4"/>
      <c r="C271" s="2"/>
      <c r="D271" s="4"/>
    </row>
    <row r="272" spans="2:4" x14ac:dyDescent="0.15">
      <c r="B272" s="4"/>
      <c r="C272" s="2"/>
      <c r="D272" s="4"/>
    </row>
    <row r="273" spans="2:4" x14ac:dyDescent="0.15">
      <c r="B273" s="4"/>
      <c r="C273" s="2"/>
      <c r="D273" s="4"/>
    </row>
    <row r="274" spans="2:4" x14ac:dyDescent="0.15">
      <c r="B274" s="4"/>
      <c r="C274" s="2"/>
      <c r="D274" s="4"/>
    </row>
    <row r="275" spans="2:4" x14ac:dyDescent="0.15">
      <c r="B275" s="4"/>
      <c r="C275" s="2"/>
      <c r="D275" s="4"/>
    </row>
    <row r="276" spans="2:4" x14ac:dyDescent="0.15">
      <c r="B276" s="4"/>
      <c r="C276" s="2"/>
      <c r="D276" s="4"/>
    </row>
    <row r="277" spans="2:4" x14ac:dyDescent="0.15">
      <c r="B277" s="4"/>
      <c r="C277" s="2"/>
      <c r="D277" s="4"/>
    </row>
    <row r="278" spans="2:4" x14ac:dyDescent="0.15">
      <c r="B278" s="4"/>
      <c r="C278" s="2"/>
      <c r="D278" s="4"/>
    </row>
    <row r="279" spans="2:4" x14ac:dyDescent="0.15">
      <c r="B279" s="4"/>
      <c r="C279" s="2"/>
      <c r="D279" s="4"/>
    </row>
    <row r="280" spans="2:4" x14ac:dyDescent="0.15">
      <c r="B280" s="4"/>
      <c r="C280" s="2"/>
      <c r="D280" s="4"/>
    </row>
    <row r="281" spans="2:4" x14ac:dyDescent="0.15">
      <c r="B281" s="4"/>
      <c r="C281" s="2"/>
      <c r="D281" s="4"/>
    </row>
    <row r="282" spans="2:4" x14ac:dyDescent="0.15">
      <c r="B282" s="4"/>
      <c r="C282" s="2"/>
      <c r="D282" s="4"/>
    </row>
    <row r="283" spans="2:4" x14ac:dyDescent="0.15">
      <c r="B283" s="4"/>
      <c r="C283" s="2"/>
      <c r="D283" s="4"/>
    </row>
    <row r="284" spans="2:4" x14ac:dyDescent="0.15">
      <c r="B284" s="4"/>
      <c r="C284" s="2"/>
      <c r="D284" s="4"/>
    </row>
    <row r="285" spans="2:4" x14ac:dyDescent="0.15">
      <c r="B285" s="4"/>
      <c r="C285" s="2"/>
      <c r="D285" s="4"/>
    </row>
    <row r="286" spans="2:4" x14ac:dyDescent="0.15">
      <c r="B286" s="4"/>
      <c r="C286" s="2"/>
      <c r="D286" s="4"/>
    </row>
    <row r="287" spans="2:4" x14ac:dyDescent="0.15">
      <c r="B287" s="4"/>
      <c r="C287" s="2"/>
      <c r="D287" s="4"/>
    </row>
    <row r="288" spans="2:4" x14ac:dyDescent="0.15">
      <c r="B288" s="4"/>
      <c r="C288" s="2"/>
      <c r="D288" s="4"/>
    </row>
    <row r="289" spans="2:4" x14ac:dyDescent="0.15">
      <c r="B289" s="4"/>
      <c r="C289" s="2"/>
      <c r="D289" s="4"/>
    </row>
    <row r="290" spans="2:4" x14ac:dyDescent="0.15">
      <c r="B290" s="4"/>
      <c r="C290" s="2"/>
      <c r="D290" s="4"/>
    </row>
    <row r="291" spans="2:4" x14ac:dyDescent="0.15">
      <c r="B291" s="4"/>
      <c r="C291" s="2"/>
      <c r="D291" s="4"/>
    </row>
    <row r="292" spans="2:4" x14ac:dyDescent="0.15">
      <c r="B292" s="4"/>
      <c r="C292" s="2"/>
      <c r="D292" s="4"/>
    </row>
    <row r="293" spans="2:4" x14ac:dyDescent="0.15">
      <c r="B293" s="4"/>
      <c r="C293" s="2"/>
      <c r="D293" s="4"/>
    </row>
    <row r="294" spans="2:4" x14ac:dyDescent="0.15">
      <c r="B294" s="4"/>
      <c r="C294" s="2"/>
      <c r="D294" s="4"/>
    </row>
    <row r="295" spans="2:4" x14ac:dyDescent="0.15">
      <c r="B295" s="4"/>
      <c r="C295" s="2"/>
      <c r="D295" s="4"/>
    </row>
    <row r="296" spans="2:4" x14ac:dyDescent="0.15">
      <c r="B296" s="4"/>
      <c r="C296" s="2"/>
      <c r="D296" s="4"/>
    </row>
    <row r="297" spans="2:4" x14ac:dyDescent="0.15">
      <c r="B297" s="4"/>
      <c r="C297" s="2"/>
      <c r="D297" s="4"/>
    </row>
    <row r="298" spans="2:4" x14ac:dyDescent="0.15">
      <c r="B298" s="4"/>
      <c r="C298" s="2"/>
      <c r="D298" s="4"/>
    </row>
    <row r="299" spans="2:4" x14ac:dyDescent="0.15">
      <c r="B299" s="4"/>
      <c r="C299" s="2"/>
      <c r="D299" s="4"/>
    </row>
    <row r="300" spans="2:4" x14ac:dyDescent="0.15">
      <c r="B300" s="4"/>
      <c r="C300" s="2"/>
      <c r="D300" s="4"/>
    </row>
    <row r="301" spans="2:4" x14ac:dyDescent="0.15">
      <c r="B301" s="4"/>
      <c r="C301" s="2"/>
      <c r="D301" s="4"/>
    </row>
    <row r="302" spans="2:4" x14ac:dyDescent="0.15">
      <c r="B302" s="4"/>
      <c r="C302" s="2"/>
      <c r="D302" s="4"/>
    </row>
    <row r="303" spans="2:4" x14ac:dyDescent="0.15">
      <c r="B303" s="4"/>
      <c r="C303" s="2"/>
      <c r="D303" s="4"/>
    </row>
    <row r="304" spans="2:4" x14ac:dyDescent="0.15">
      <c r="B304" s="4"/>
      <c r="C304" s="2"/>
      <c r="D304" s="4"/>
    </row>
    <row r="305" spans="2:4" x14ac:dyDescent="0.15">
      <c r="B305" s="4"/>
      <c r="C305" s="2"/>
      <c r="D305" s="4"/>
    </row>
    <row r="306" spans="2:4" x14ac:dyDescent="0.15">
      <c r="B306" s="4"/>
      <c r="C306" s="2"/>
      <c r="D306" s="4"/>
    </row>
    <row r="307" spans="2:4" x14ac:dyDescent="0.15">
      <c r="B307" s="4"/>
      <c r="C307" s="2"/>
      <c r="D307" s="4"/>
    </row>
    <row r="308" spans="2:4" x14ac:dyDescent="0.15">
      <c r="B308" s="4"/>
      <c r="C308" s="2"/>
      <c r="D308" s="4"/>
    </row>
    <row r="309" spans="2:4" x14ac:dyDescent="0.15">
      <c r="B309" s="4"/>
      <c r="C309" s="2"/>
      <c r="D309" s="4"/>
    </row>
    <row r="310" spans="2:4" x14ac:dyDescent="0.15">
      <c r="B310" s="4"/>
      <c r="C310" s="2"/>
      <c r="D310" s="4"/>
    </row>
    <row r="311" spans="2:4" x14ac:dyDescent="0.15">
      <c r="B311" s="4"/>
      <c r="C311" s="2"/>
      <c r="D311" s="4"/>
    </row>
    <row r="312" spans="2:4" x14ac:dyDescent="0.15">
      <c r="B312" s="4"/>
      <c r="C312" s="2"/>
      <c r="D312" s="4"/>
    </row>
    <row r="313" spans="2:4" x14ac:dyDescent="0.15">
      <c r="B313" s="4"/>
      <c r="C313" s="2"/>
      <c r="D313" s="4"/>
    </row>
    <row r="314" spans="2:4" x14ac:dyDescent="0.15">
      <c r="B314" s="4"/>
      <c r="C314" s="2"/>
      <c r="D314" s="4"/>
    </row>
    <row r="315" spans="2:4" x14ac:dyDescent="0.15">
      <c r="B315" s="4"/>
      <c r="C315" s="2"/>
      <c r="D315" s="4"/>
    </row>
    <row r="316" spans="2:4" x14ac:dyDescent="0.15">
      <c r="B316" s="4"/>
      <c r="C316" s="2"/>
      <c r="D316" s="4"/>
    </row>
    <row r="317" spans="2:4" x14ac:dyDescent="0.15">
      <c r="B317" s="4"/>
      <c r="C317" s="2"/>
      <c r="D317" s="4"/>
    </row>
    <row r="318" spans="2:4" x14ac:dyDescent="0.15">
      <c r="B318" s="4"/>
      <c r="C318" s="2"/>
      <c r="D318" s="4"/>
    </row>
    <row r="319" spans="2:4" x14ac:dyDescent="0.15">
      <c r="B319" s="4"/>
      <c r="C319" s="2"/>
      <c r="D319" s="4"/>
    </row>
    <row r="320" spans="2:4" x14ac:dyDescent="0.15">
      <c r="B320" s="4"/>
      <c r="C320" s="2"/>
      <c r="D320" s="4"/>
    </row>
    <row r="321" spans="2:4" x14ac:dyDescent="0.15">
      <c r="B321" s="4"/>
      <c r="C321" s="2"/>
      <c r="D321" s="4"/>
    </row>
    <row r="322" spans="2:4" x14ac:dyDescent="0.15">
      <c r="B322" s="4"/>
      <c r="C322" s="2"/>
      <c r="D322" s="4"/>
    </row>
    <row r="323" spans="2:4" x14ac:dyDescent="0.15">
      <c r="B323" s="4"/>
      <c r="C323" s="2"/>
      <c r="D323" s="4"/>
    </row>
    <row r="324" spans="2:4" x14ac:dyDescent="0.15">
      <c r="B324" s="4"/>
      <c r="C324" s="2"/>
      <c r="D324" s="4"/>
    </row>
    <row r="325" spans="2:4" x14ac:dyDescent="0.15">
      <c r="B325" s="4"/>
      <c r="C325" s="2"/>
      <c r="D325" s="4"/>
    </row>
    <row r="326" spans="2:4" x14ac:dyDescent="0.15">
      <c r="B326" s="4"/>
      <c r="C326" s="2"/>
      <c r="D326" s="4"/>
    </row>
    <row r="327" spans="2:4" x14ac:dyDescent="0.15">
      <c r="B327" s="4"/>
      <c r="C327" s="2"/>
      <c r="D327" s="4"/>
    </row>
    <row r="328" spans="2:4" x14ac:dyDescent="0.15">
      <c r="B328" s="4"/>
      <c r="C328" s="2"/>
      <c r="D328" s="4"/>
    </row>
    <row r="329" spans="2:4" x14ac:dyDescent="0.15">
      <c r="B329" s="4"/>
      <c r="C329" s="2"/>
      <c r="D329" s="4"/>
    </row>
    <row r="330" spans="2:4" x14ac:dyDescent="0.15">
      <c r="B330" s="4"/>
      <c r="C330" s="2"/>
      <c r="D330" s="4"/>
    </row>
    <row r="331" spans="2:4" x14ac:dyDescent="0.15">
      <c r="B331" s="4"/>
      <c r="C331" s="2"/>
      <c r="D331" s="4"/>
    </row>
    <row r="332" spans="2:4" x14ac:dyDescent="0.15">
      <c r="B332" s="4"/>
      <c r="C332" s="2"/>
      <c r="D332" s="4"/>
    </row>
    <row r="333" spans="2:4" x14ac:dyDescent="0.15">
      <c r="B333" s="4"/>
      <c r="C333" s="2"/>
      <c r="D333" s="4"/>
    </row>
    <row r="334" spans="2:4" x14ac:dyDescent="0.15">
      <c r="B334" s="4"/>
      <c r="C334" s="2"/>
      <c r="D334" s="4"/>
    </row>
    <row r="335" spans="2:4" x14ac:dyDescent="0.15">
      <c r="B335" s="4"/>
      <c r="C335" s="2"/>
      <c r="D335" s="4"/>
    </row>
    <row r="336" spans="2:4" x14ac:dyDescent="0.15">
      <c r="B336" s="4"/>
      <c r="C336" s="2"/>
      <c r="D336" s="4"/>
    </row>
    <row r="337" spans="2:4" x14ac:dyDescent="0.15">
      <c r="B337" s="4"/>
      <c r="C337" s="2"/>
      <c r="D337" s="4"/>
    </row>
    <row r="338" spans="2:4" x14ac:dyDescent="0.15">
      <c r="B338" s="4"/>
      <c r="C338" s="2"/>
      <c r="D338" s="4"/>
    </row>
    <row r="339" spans="2:4" x14ac:dyDescent="0.15">
      <c r="B339" s="4"/>
      <c r="C339" s="2"/>
      <c r="D339" s="4"/>
    </row>
    <row r="340" spans="2:4" x14ac:dyDescent="0.15">
      <c r="B340" s="4"/>
      <c r="C340" s="2"/>
      <c r="D340" s="4"/>
    </row>
    <row r="341" spans="2:4" x14ac:dyDescent="0.15">
      <c r="B341" s="4"/>
      <c r="C341" s="2"/>
      <c r="D341" s="4"/>
    </row>
    <row r="342" spans="2:4" x14ac:dyDescent="0.15">
      <c r="B342" s="4"/>
      <c r="C342" s="2"/>
      <c r="D342" s="4"/>
    </row>
    <row r="343" spans="2:4" x14ac:dyDescent="0.15">
      <c r="B343" s="4"/>
      <c r="C343" s="2"/>
      <c r="D343" s="4"/>
    </row>
    <row r="344" spans="2:4" x14ac:dyDescent="0.15">
      <c r="B344" s="4"/>
      <c r="C344" s="2"/>
      <c r="D344" s="4"/>
    </row>
    <row r="345" spans="2:4" x14ac:dyDescent="0.15">
      <c r="B345" s="4"/>
      <c r="C345" s="2"/>
      <c r="D345" s="4"/>
    </row>
    <row r="346" spans="2:4" x14ac:dyDescent="0.15">
      <c r="B346" s="4"/>
      <c r="C346" s="2"/>
      <c r="D346" s="4"/>
    </row>
    <row r="347" spans="2:4" x14ac:dyDescent="0.15">
      <c r="B347" s="4"/>
      <c r="C347" s="2"/>
      <c r="D347" s="4"/>
    </row>
    <row r="348" spans="2:4" x14ac:dyDescent="0.15">
      <c r="B348" s="4"/>
      <c r="C348" s="2"/>
      <c r="D348" s="4"/>
    </row>
    <row r="349" spans="2:4" x14ac:dyDescent="0.15">
      <c r="B349" s="4"/>
      <c r="C349" s="2"/>
      <c r="D349" s="4"/>
    </row>
    <row r="350" spans="2:4" x14ac:dyDescent="0.15">
      <c r="B350" s="4"/>
      <c r="C350" s="2"/>
      <c r="D350" s="4"/>
    </row>
    <row r="351" spans="2:4" x14ac:dyDescent="0.15">
      <c r="B351" s="4"/>
      <c r="C351" s="2"/>
      <c r="D351" s="4"/>
    </row>
    <row r="352" spans="2:4" x14ac:dyDescent="0.15">
      <c r="B352" s="4"/>
      <c r="C352" s="2"/>
      <c r="D352" s="4"/>
    </row>
    <row r="353" spans="2:4" x14ac:dyDescent="0.15">
      <c r="B353" s="4"/>
      <c r="C353" s="2"/>
      <c r="D353" s="4"/>
    </row>
    <row r="354" spans="2:4" x14ac:dyDescent="0.15">
      <c r="B354" s="4"/>
      <c r="C354" s="2"/>
      <c r="D354" s="4"/>
    </row>
    <row r="355" spans="2:4" x14ac:dyDescent="0.15">
      <c r="B355" s="4"/>
      <c r="C355" s="2"/>
      <c r="D355" s="4"/>
    </row>
    <row r="356" spans="2:4" x14ac:dyDescent="0.15">
      <c r="B356" s="4"/>
      <c r="C356" s="2"/>
      <c r="D356" s="4"/>
    </row>
    <row r="357" spans="2:4" x14ac:dyDescent="0.15">
      <c r="B357" s="4"/>
      <c r="C357" s="2"/>
      <c r="D357" s="4"/>
    </row>
    <row r="358" spans="2:4" x14ac:dyDescent="0.15">
      <c r="B358" s="4"/>
      <c r="C358" s="2"/>
      <c r="D358" s="4"/>
    </row>
    <row r="359" spans="2:4" x14ac:dyDescent="0.15">
      <c r="B359" s="4"/>
      <c r="C359" s="2"/>
      <c r="D359" s="4"/>
    </row>
    <row r="360" spans="2:4" x14ac:dyDescent="0.15">
      <c r="B360" s="4"/>
      <c r="C360" s="2"/>
      <c r="D360" s="4"/>
    </row>
    <row r="361" spans="2:4" x14ac:dyDescent="0.15">
      <c r="B361" s="4"/>
      <c r="C361" s="2"/>
      <c r="D361" s="4"/>
    </row>
    <row r="362" spans="2:4" x14ac:dyDescent="0.15">
      <c r="B362" s="4"/>
      <c r="C362" s="2"/>
      <c r="D362" s="4"/>
    </row>
    <row r="363" spans="2:4" x14ac:dyDescent="0.15">
      <c r="B363" s="4"/>
      <c r="C363" s="2"/>
      <c r="D363" s="4"/>
    </row>
    <row r="364" spans="2:4" x14ac:dyDescent="0.15">
      <c r="B364" s="4"/>
      <c r="C364" s="2"/>
      <c r="D364" s="4"/>
    </row>
    <row r="365" spans="2:4" x14ac:dyDescent="0.15">
      <c r="B365" s="4"/>
      <c r="C365" s="2"/>
      <c r="D365" s="4"/>
    </row>
    <row r="366" spans="2:4" x14ac:dyDescent="0.15">
      <c r="B366" s="4"/>
      <c r="C366" s="2"/>
      <c r="D366" s="4"/>
    </row>
    <row r="367" spans="2:4" x14ac:dyDescent="0.15">
      <c r="B367" s="4"/>
      <c r="C367" s="2"/>
      <c r="D367" s="4"/>
    </row>
    <row r="368" spans="2:4" x14ac:dyDescent="0.15">
      <c r="B368" s="4"/>
      <c r="C368" s="2"/>
      <c r="D368" s="4"/>
    </row>
    <row r="369" spans="2:4" x14ac:dyDescent="0.15">
      <c r="B369" s="4"/>
      <c r="C369" s="2"/>
      <c r="D369" s="4"/>
    </row>
    <row r="370" spans="2:4" x14ac:dyDescent="0.15">
      <c r="B370" s="4"/>
      <c r="C370" s="2"/>
      <c r="D370" s="4"/>
    </row>
    <row r="371" spans="2:4" x14ac:dyDescent="0.15">
      <c r="B371" s="4"/>
      <c r="C371" s="2"/>
      <c r="D371" s="4"/>
    </row>
    <row r="372" spans="2:4" x14ac:dyDescent="0.15">
      <c r="B372" s="4"/>
      <c r="C372" s="2"/>
      <c r="D372" s="4"/>
    </row>
    <row r="373" spans="2:4" x14ac:dyDescent="0.15">
      <c r="B373" s="4"/>
      <c r="C373" s="2"/>
      <c r="D373" s="4"/>
    </row>
    <row r="374" spans="2:4" x14ac:dyDescent="0.15">
      <c r="B374" s="4"/>
      <c r="C374" s="2"/>
      <c r="D374" s="4"/>
    </row>
    <row r="375" spans="2:4" x14ac:dyDescent="0.15">
      <c r="B375" s="4"/>
      <c r="C375" s="2"/>
      <c r="D375" s="4"/>
    </row>
    <row r="376" spans="2:4" x14ac:dyDescent="0.15">
      <c r="B376" s="4"/>
      <c r="C376" s="2"/>
      <c r="D376" s="4"/>
    </row>
    <row r="377" spans="2:4" x14ac:dyDescent="0.15">
      <c r="B377" s="4"/>
      <c r="C377" s="2"/>
      <c r="D377" s="4"/>
    </row>
    <row r="378" spans="2:4" x14ac:dyDescent="0.15">
      <c r="B378" s="4"/>
      <c r="C378" s="2"/>
      <c r="D378" s="4"/>
    </row>
    <row r="379" spans="2:4" x14ac:dyDescent="0.15">
      <c r="B379" s="4"/>
      <c r="C379" s="2"/>
      <c r="D379" s="4"/>
    </row>
    <row r="380" spans="2:4" x14ac:dyDescent="0.15">
      <c r="B380" s="4"/>
      <c r="C380" s="2"/>
      <c r="D380" s="4"/>
    </row>
    <row r="381" spans="2:4" x14ac:dyDescent="0.15">
      <c r="B381" s="4"/>
      <c r="C381" s="2"/>
      <c r="D381" s="4"/>
    </row>
    <row r="382" spans="2:4" x14ac:dyDescent="0.15">
      <c r="B382" s="4"/>
      <c r="C382" s="2"/>
      <c r="D382" s="4"/>
    </row>
    <row r="383" spans="2:4" x14ac:dyDescent="0.15">
      <c r="B383" s="4"/>
      <c r="C383" s="2"/>
      <c r="D383" s="4"/>
    </row>
    <row r="384" spans="2:4" x14ac:dyDescent="0.15">
      <c r="B384" s="4"/>
      <c r="C384" s="2"/>
      <c r="D384" s="4"/>
    </row>
    <row r="385" spans="2:4" x14ac:dyDescent="0.15">
      <c r="B385" s="4"/>
      <c r="C385" s="2"/>
      <c r="D385" s="4"/>
    </row>
    <row r="386" spans="2:4" x14ac:dyDescent="0.15">
      <c r="B386" s="4"/>
      <c r="C386" s="2"/>
      <c r="D386" s="4"/>
    </row>
    <row r="387" spans="2:4" x14ac:dyDescent="0.15">
      <c r="B387" s="4"/>
      <c r="C387" s="2"/>
      <c r="D387" s="4"/>
    </row>
    <row r="388" spans="2:4" x14ac:dyDescent="0.15">
      <c r="B388" s="4"/>
      <c r="C388" s="2"/>
      <c r="D388" s="4"/>
    </row>
    <row r="389" spans="2:4" x14ac:dyDescent="0.15">
      <c r="B389" s="4"/>
      <c r="C389" s="2"/>
      <c r="D389" s="4"/>
    </row>
    <row r="390" spans="2:4" x14ac:dyDescent="0.15">
      <c r="B390" s="4"/>
      <c r="C390" s="2"/>
      <c r="D390" s="4"/>
    </row>
    <row r="391" spans="2:4" x14ac:dyDescent="0.15">
      <c r="B391" s="4"/>
      <c r="C391" s="2"/>
      <c r="D391" s="4"/>
    </row>
    <row r="392" spans="2:4" x14ac:dyDescent="0.15">
      <c r="B392" s="4"/>
      <c r="C392" s="2"/>
      <c r="D392" s="4"/>
    </row>
    <row r="393" spans="2:4" x14ac:dyDescent="0.15">
      <c r="B393" s="4"/>
      <c r="C393" s="2"/>
      <c r="D393" s="4"/>
    </row>
    <row r="394" spans="2:4" x14ac:dyDescent="0.15">
      <c r="B394" s="4"/>
      <c r="C394" s="2"/>
      <c r="D394" s="4"/>
    </row>
    <row r="395" spans="2:4" x14ac:dyDescent="0.15">
      <c r="B395" s="4"/>
      <c r="C395" s="2"/>
      <c r="D395" s="4"/>
    </row>
    <row r="396" spans="2:4" x14ac:dyDescent="0.15">
      <c r="B396" s="4"/>
      <c r="C396" s="2"/>
      <c r="D396" s="4"/>
    </row>
    <row r="397" spans="2:4" x14ac:dyDescent="0.15">
      <c r="B397" s="4"/>
      <c r="C397" s="2"/>
      <c r="D397" s="4"/>
    </row>
    <row r="398" spans="2:4" x14ac:dyDescent="0.15">
      <c r="B398" s="4"/>
      <c r="C398" s="2"/>
      <c r="D398" s="4"/>
    </row>
    <row r="399" spans="2:4" x14ac:dyDescent="0.15">
      <c r="B399" s="4"/>
      <c r="C399" s="2"/>
      <c r="D399" s="4"/>
    </row>
    <row r="400" spans="2:4" x14ac:dyDescent="0.15">
      <c r="B400" s="4"/>
      <c r="C400" s="2"/>
      <c r="D400" s="4"/>
    </row>
    <row r="401" spans="2:4" x14ac:dyDescent="0.15">
      <c r="B401" s="4"/>
      <c r="C401" s="2"/>
      <c r="D401" s="4"/>
    </row>
    <row r="402" spans="2:4" x14ac:dyDescent="0.15">
      <c r="B402" s="4"/>
      <c r="C402" s="2"/>
      <c r="D402" s="4"/>
    </row>
    <row r="403" spans="2:4" x14ac:dyDescent="0.15">
      <c r="B403" s="4"/>
      <c r="C403" s="2"/>
      <c r="D403" s="4"/>
    </row>
    <row r="404" spans="2:4" x14ac:dyDescent="0.15">
      <c r="B404" s="4"/>
      <c r="C404" s="2"/>
      <c r="D404" s="4"/>
    </row>
    <row r="405" spans="2:4" x14ac:dyDescent="0.15">
      <c r="B405" s="4"/>
      <c r="C405" s="2"/>
      <c r="D405" s="4"/>
    </row>
    <row r="406" spans="2:4" x14ac:dyDescent="0.15">
      <c r="B406" s="4"/>
      <c r="C406" s="2"/>
      <c r="D406" s="4"/>
    </row>
    <row r="407" spans="2:4" x14ac:dyDescent="0.15">
      <c r="B407" s="4"/>
      <c r="C407" s="2"/>
      <c r="D407" s="4"/>
    </row>
    <row r="408" spans="2:4" x14ac:dyDescent="0.15">
      <c r="B408" s="4"/>
      <c r="C408" s="2"/>
      <c r="D408" s="4"/>
    </row>
    <row r="409" spans="2:4" x14ac:dyDescent="0.15">
      <c r="B409" s="4"/>
      <c r="C409" s="2"/>
      <c r="D409" s="4"/>
    </row>
    <row r="410" spans="2:4" x14ac:dyDescent="0.15">
      <c r="B410" s="4"/>
      <c r="C410" s="2"/>
      <c r="D410" s="4"/>
    </row>
    <row r="411" spans="2:4" x14ac:dyDescent="0.15">
      <c r="B411" s="4"/>
      <c r="C411" s="2"/>
      <c r="D411" s="4"/>
    </row>
    <row r="412" spans="2:4" x14ac:dyDescent="0.15">
      <c r="B412" s="4"/>
      <c r="C412" s="2"/>
      <c r="D412" s="4"/>
    </row>
    <row r="413" spans="2:4" x14ac:dyDescent="0.15">
      <c r="B413" s="4"/>
      <c r="C413" s="2"/>
      <c r="D413" s="4"/>
    </row>
    <row r="414" spans="2:4" x14ac:dyDescent="0.15">
      <c r="B414" s="4"/>
      <c r="C414" s="2"/>
      <c r="D414" s="4"/>
    </row>
    <row r="415" spans="2:4" x14ac:dyDescent="0.15">
      <c r="B415" s="4"/>
      <c r="C415" s="2"/>
      <c r="D415" s="4"/>
    </row>
    <row r="416" spans="2:4" x14ac:dyDescent="0.15">
      <c r="B416" s="4"/>
      <c r="C416" s="2"/>
      <c r="D416" s="4"/>
    </row>
    <row r="417" spans="2:4" x14ac:dyDescent="0.15">
      <c r="B417" s="4"/>
      <c r="C417" s="2"/>
      <c r="D417" s="4"/>
    </row>
    <row r="418" spans="2:4" x14ac:dyDescent="0.15">
      <c r="B418" s="4"/>
      <c r="C418" s="2"/>
      <c r="D418" s="4"/>
    </row>
    <row r="419" spans="2:4" x14ac:dyDescent="0.15">
      <c r="B419" s="4"/>
      <c r="C419" s="2"/>
      <c r="D419" s="4"/>
    </row>
    <row r="420" spans="2:4" x14ac:dyDescent="0.15">
      <c r="B420" s="4"/>
      <c r="C420" s="2"/>
      <c r="D420" s="4"/>
    </row>
    <row r="421" spans="2:4" x14ac:dyDescent="0.15">
      <c r="B421" s="4"/>
      <c r="C421" s="2"/>
      <c r="D421" s="4"/>
    </row>
    <row r="422" spans="2:4" x14ac:dyDescent="0.15">
      <c r="B422" s="4"/>
      <c r="C422" s="2"/>
      <c r="D422" s="4"/>
    </row>
    <row r="423" spans="2:4" x14ac:dyDescent="0.15">
      <c r="B423" s="4"/>
      <c r="C423" s="2"/>
      <c r="D423" s="4"/>
    </row>
    <row r="424" spans="2:4" x14ac:dyDescent="0.15">
      <c r="B424" s="4"/>
      <c r="C424" s="2"/>
      <c r="D424" s="4"/>
    </row>
    <row r="425" spans="2:4" x14ac:dyDescent="0.15">
      <c r="B425" s="4"/>
      <c r="C425" s="2"/>
      <c r="D425" s="4"/>
    </row>
    <row r="426" spans="2:4" x14ac:dyDescent="0.15">
      <c r="B426" s="4"/>
      <c r="C426" s="2"/>
      <c r="D426" s="4"/>
    </row>
    <row r="427" spans="2:4" x14ac:dyDescent="0.15">
      <c r="B427" s="4"/>
      <c r="C427" s="2"/>
      <c r="D427" s="4"/>
    </row>
    <row r="428" spans="2:4" x14ac:dyDescent="0.15">
      <c r="B428" s="4"/>
      <c r="C428" s="2"/>
      <c r="D428" s="4"/>
    </row>
    <row r="429" spans="2:4" x14ac:dyDescent="0.15">
      <c r="B429" s="4"/>
      <c r="C429" s="2"/>
      <c r="D429" s="4"/>
    </row>
    <row r="430" spans="2:4" x14ac:dyDescent="0.15">
      <c r="B430" s="4"/>
      <c r="C430" s="2"/>
      <c r="D430" s="4"/>
    </row>
    <row r="431" spans="2:4" x14ac:dyDescent="0.15">
      <c r="B431" s="4"/>
      <c r="C431" s="2"/>
      <c r="D431" s="4"/>
    </row>
    <row r="432" spans="2:4" x14ac:dyDescent="0.15">
      <c r="B432" s="4"/>
      <c r="C432" s="2"/>
      <c r="D432" s="4"/>
    </row>
    <row r="433" spans="2:4" x14ac:dyDescent="0.15">
      <c r="B433" s="4"/>
      <c r="C433" s="2"/>
      <c r="D433" s="4"/>
    </row>
    <row r="434" spans="2:4" x14ac:dyDescent="0.15">
      <c r="B434" s="4"/>
      <c r="C434" s="2"/>
      <c r="D434" s="4"/>
    </row>
    <row r="435" spans="2:4" x14ac:dyDescent="0.15">
      <c r="B435" s="4"/>
      <c r="C435" s="2"/>
      <c r="D435" s="4"/>
    </row>
    <row r="436" spans="2:4" x14ac:dyDescent="0.15">
      <c r="B436" s="4"/>
      <c r="C436" s="2"/>
      <c r="D436" s="4"/>
    </row>
    <row r="437" spans="2:4" x14ac:dyDescent="0.15">
      <c r="B437" s="4"/>
      <c r="C437" s="2"/>
      <c r="D437" s="4"/>
    </row>
    <row r="438" spans="2:4" x14ac:dyDescent="0.15">
      <c r="B438" s="4"/>
      <c r="C438" s="2"/>
      <c r="D438" s="4"/>
    </row>
    <row r="439" spans="2:4" x14ac:dyDescent="0.15">
      <c r="B439" s="4"/>
      <c r="C439" s="2"/>
      <c r="D439" s="4"/>
    </row>
    <row r="440" spans="2:4" x14ac:dyDescent="0.15">
      <c r="B440" s="4"/>
      <c r="C440" s="2"/>
      <c r="D440" s="4"/>
    </row>
    <row r="441" spans="2:4" x14ac:dyDescent="0.15">
      <c r="B441" s="4"/>
      <c r="C441" s="2"/>
      <c r="D441" s="4"/>
    </row>
    <row r="442" spans="2:4" x14ac:dyDescent="0.15">
      <c r="B442" s="4"/>
      <c r="C442" s="2"/>
      <c r="D442" s="4"/>
    </row>
    <row r="443" spans="2:4" x14ac:dyDescent="0.15">
      <c r="B443" s="4"/>
      <c r="C443" s="2"/>
      <c r="D443" s="4"/>
    </row>
    <row r="444" spans="2:4" x14ac:dyDescent="0.15">
      <c r="B444" s="4"/>
      <c r="C444" s="2"/>
      <c r="D444" s="4"/>
    </row>
    <row r="445" spans="2:4" x14ac:dyDescent="0.15">
      <c r="B445" s="4"/>
      <c r="C445" s="2"/>
      <c r="D445" s="4"/>
    </row>
    <row r="446" spans="2:4" x14ac:dyDescent="0.15">
      <c r="B446" s="4"/>
      <c r="C446" s="2"/>
      <c r="D446" s="4"/>
    </row>
    <row r="447" spans="2:4" x14ac:dyDescent="0.15">
      <c r="B447" s="4"/>
      <c r="C447" s="2"/>
      <c r="D447" s="4"/>
    </row>
    <row r="448" spans="2:4" x14ac:dyDescent="0.15">
      <c r="B448" s="4"/>
      <c r="C448" s="2"/>
      <c r="D448" s="4"/>
    </row>
    <row r="449" spans="2:4" x14ac:dyDescent="0.15">
      <c r="B449" s="4"/>
      <c r="C449" s="2"/>
      <c r="D449" s="4"/>
    </row>
    <row r="450" spans="2:4" x14ac:dyDescent="0.15">
      <c r="B450" s="4"/>
      <c r="C450" s="2"/>
      <c r="D450" s="4"/>
    </row>
    <row r="451" spans="2:4" x14ac:dyDescent="0.15">
      <c r="B451" s="4"/>
      <c r="C451" s="2"/>
      <c r="D451" s="4"/>
    </row>
    <row r="452" spans="2:4" x14ac:dyDescent="0.15">
      <c r="B452" s="4"/>
      <c r="C452" s="2"/>
      <c r="D452" s="4"/>
    </row>
    <row r="453" spans="2:4" x14ac:dyDescent="0.15">
      <c r="B453" s="4"/>
      <c r="C453" s="2"/>
      <c r="D453" s="4"/>
    </row>
    <row r="454" spans="2:4" x14ac:dyDescent="0.15">
      <c r="B454" s="4"/>
      <c r="C454" s="2"/>
      <c r="D454" s="4"/>
    </row>
    <row r="455" spans="2:4" x14ac:dyDescent="0.15">
      <c r="B455" s="4"/>
      <c r="C455" s="2"/>
      <c r="D455" s="4"/>
    </row>
    <row r="456" spans="2:4" x14ac:dyDescent="0.15">
      <c r="B456" s="4"/>
      <c r="C456" s="2"/>
      <c r="D456" s="4"/>
    </row>
    <row r="457" spans="2:4" x14ac:dyDescent="0.15">
      <c r="B457" s="4"/>
      <c r="C457" s="2"/>
      <c r="D457" s="4"/>
    </row>
    <row r="458" spans="2:4" x14ac:dyDescent="0.15">
      <c r="B458" s="4"/>
      <c r="C458" s="2"/>
      <c r="D458" s="4"/>
    </row>
    <row r="459" spans="2:4" x14ac:dyDescent="0.15">
      <c r="B459" s="4"/>
      <c r="C459" s="2"/>
      <c r="D459" s="4"/>
    </row>
    <row r="460" spans="2:4" x14ac:dyDescent="0.15">
      <c r="B460" s="4"/>
      <c r="C460" s="2"/>
      <c r="D460" s="4"/>
    </row>
    <row r="461" spans="2:4" x14ac:dyDescent="0.15">
      <c r="B461" s="4"/>
      <c r="C461" s="2"/>
      <c r="D461" s="4"/>
    </row>
    <row r="462" spans="2:4" x14ac:dyDescent="0.15">
      <c r="B462" s="4"/>
      <c r="C462" s="2"/>
      <c r="D462" s="4"/>
    </row>
    <row r="463" spans="2:4" x14ac:dyDescent="0.15">
      <c r="B463" s="4"/>
      <c r="C463" s="2"/>
      <c r="D463" s="4"/>
    </row>
    <row r="464" spans="2:4" x14ac:dyDescent="0.15">
      <c r="B464" s="4"/>
      <c r="C464" s="2"/>
      <c r="D464" s="4"/>
    </row>
    <row r="465" spans="2:4" x14ac:dyDescent="0.15">
      <c r="B465" s="4"/>
      <c r="C465" s="2"/>
      <c r="D465" s="4"/>
    </row>
    <row r="466" spans="2:4" x14ac:dyDescent="0.15">
      <c r="B466" s="4"/>
      <c r="C466" s="2"/>
      <c r="D466" s="4"/>
    </row>
    <row r="467" spans="2:4" x14ac:dyDescent="0.15">
      <c r="B467" s="4"/>
      <c r="C467" s="2"/>
      <c r="D467" s="4"/>
    </row>
    <row r="468" spans="2:4" x14ac:dyDescent="0.15">
      <c r="B468" s="4"/>
      <c r="C468" s="2"/>
      <c r="D468" s="4"/>
    </row>
    <row r="469" spans="2:4" x14ac:dyDescent="0.15">
      <c r="B469" s="4"/>
      <c r="C469" s="2"/>
      <c r="D469" s="4"/>
    </row>
    <row r="470" spans="2:4" x14ac:dyDescent="0.15">
      <c r="B470" s="4"/>
      <c r="C470" s="2"/>
      <c r="D470" s="4"/>
    </row>
    <row r="471" spans="2:4" x14ac:dyDescent="0.15">
      <c r="B471" s="4"/>
      <c r="C471" s="2"/>
      <c r="D471" s="4"/>
    </row>
    <row r="472" spans="2:4" x14ac:dyDescent="0.15">
      <c r="B472" s="4"/>
      <c r="C472" s="2"/>
      <c r="D472" s="4"/>
    </row>
    <row r="473" spans="2:4" x14ac:dyDescent="0.15">
      <c r="B473" s="4"/>
      <c r="C473" s="2"/>
      <c r="D473" s="4"/>
    </row>
    <row r="474" spans="2:4" x14ac:dyDescent="0.15">
      <c r="B474" s="4"/>
      <c r="C474" s="2"/>
      <c r="D474" s="4"/>
    </row>
    <row r="475" spans="2:4" x14ac:dyDescent="0.15">
      <c r="B475" s="4"/>
      <c r="C475" s="2"/>
      <c r="D475" s="4"/>
    </row>
    <row r="476" spans="2:4" x14ac:dyDescent="0.15">
      <c r="B476" s="4"/>
      <c r="C476" s="2"/>
      <c r="D476" s="4"/>
    </row>
    <row r="477" spans="2:4" x14ac:dyDescent="0.15">
      <c r="B477" s="4"/>
      <c r="C477" s="2"/>
      <c r="D477" s="4"/>
    </row>
    <row r="478" spans="2:4" x14ac:dyDescent="0.15">
      <c r="B478" s="4"/>
      <c r="C478" s="2"/>
      <c r="D478" s="4"/>
    </row>
    <row r="479" spans="2:4" x14ac:dyDescent="0.15">
      <c r="B479" s="4"/>
      <c r="C479" s="2"/>
      <c r="D479" s="4"/>
    </row>
    <row r="480" spans="2:4" x14ac:dyDescent="0.15">
      <c r="B480" s="4"/>
      <c r="C480" s="2"/>
      <c r="D480" s="4"/>
    </row>
    <row r="481" spans="2:4" x14ac:dyDescent="0.15">
      <c r="B481" s="4"/>
      <c r="C481" s="2"/>
      <c r="D481" s="4"/>
    </row>
    <row r="482" spans="2:4" x14ac:dyDescent="0.15">
      <c r="B482" s="4"/>
      <c r="C482" s="2"/>
      <c r="D482" s="4"/>
    </row>
    <row r="483" spans="2:4" x14ac:dyDescent="0.15">
      <c r="B483" s="4"/>
      <c r="C483" s="2"/>
      <c r="D483" s="4"/>
    </row>
    <row r="484" spans="2:4" x14ac:dyDescent="0.15">
      <c r="B484" s="4"/>
      <c r="C484" s="2"/>
      <c r="D484" s="4"/>
    </row>
    <row r="485" spans="2:4" x14ac:dyDescent="0.15">
      <c r="B485" s="4"/>
      <c r="C485" s="2"/>
      <c r="D485" s="4"/>
    </row>
    <row r="486" spans="2:4" x14ac:dyDescent="0.15">
      <c r="B486" s="4"/>
      <c r="C486" s="2"/>
      <c r="D486" s="4"/>
    </row>
    <row r="487" spans="2:4" x14ac:dyDescent="0.15">
      <c r="B487" s="4"/>
      <c r="C487" s="2"/>
      <c r="D487" s="4"/>
    </row>
    <row r="488" spans="2:4" x14ac:dyDescent="0.15">
      <c r="B488" s="4"/>
      <c r="C488" s="2"/>
      <c r="D488" s="4"/>
    </row>
    <row r="489" spans="2:4" x14ac:dyDescent="0.15">
      <c r="B489" s="4"/>
      <c r="C489" s="2"/>
      <c r="D489" s="4"/>
    </row>
    <row r="490" spans="2:4" x14ac:dyDescent="0.15">
      <c r="B490" s="4"/>
      <c r="C490" s="2"/>
      <c r="D490" s="4"/>
    </row>
    <row r="491" spans="2:4" x14ac:dyDescent="0.15">
      <c r="B491" s="4"/>
      <c r="C491" s="2"/>
      <c r="D491" s="4"/>
    </row>
    <row r="492" spans="2:4" x14ac:dyDescent="0.15">
      <c r="B492" s="4"/>
      <c r="C492" s="2"/>
      <c r="D492" s="4"/>
    </row>
    <row r="493" spans="2:4" x14ac:dyDescent="0.15">
      <c r="B493" s="4"/>
      <c r="C493" s="2"/>
      <c r="D493" s="4"/>
    </row>
    <row r="494" spans="2:4" x14ac:dyDescent="0.15">
      <c r="B494" s="4"/>
      <c r="C494" s="2"/>
      <c r="D494" s="4"/>
    </row>
    <row r="495" spans="2:4" x14ac:dyDescent="0.15">
      <c r="B495" s="4"/>
      <c r="C495" s="2"/>
      <c r="D495" s="4"/>
    </row>
    <row r="496" spans="2:4" x14ac:dyDescent="0.15">
      <c r="B496" s="4"/>
      <c r="C496" s="2"/>
      <c r="D496" s="4"/>
    </row>
    <row r="497" spans="2:4" x14ac:dyDescent="0.15">
      <c r="B497" s="4"/>
      <c r="C497" s="2"/>
      <c r="D497" s="4"/>
    </row>
    <row r="498" spans="2:4" x14ac:dyDescent="0.15">
      <c r="B498" s="4"/>
      <c r="C498" s="2"/>
      <c r="D498" s="4"/>
    </row>
    <row r="499" spans="2:4" x14ac:dyDescent="0.15">
      <c r="B499" s="4"/>
      <c r="C499" s="2"/>
      <c r="D499" s="4"/>
    </row>
    <row r="500" spans="2:4" x14ac:dyDescent="0.15">
      <c r="B500" s="4"/>
      <c r="C500" s="2"/>
      <c r="D500" s="4"/>
    </row>
    <row r="501" spans="2:4" x14ac:dyDescent="0.15">
      <c r="B501" s="4"/>
      <c r="C501" s="2"/>
      <c r="D501" s="4"/>
    </row>
    <row r="502" spans="2:4" x14ac:dyDescent="0.15">
      <c r="B502" s="4"/>
      <c r="C502" s="2"/>
      <c r="D502" s="4"/>
    </row>
    <row r="503" spans="2:4" x14ac:dyDescent="0.15">
      <c r="B503" s="4"/>
      <c r="C503" s="2"/>
      <c r="D503" s="4"/>
    </row>
    <row r="504" spans="2:4" x14ac:dyDescent="0.15">
      <c r="B504" s="4"/>
      <c r="C504" s="2"/>
      <c r="D504" s="4"/>
    </row>
    <row r="505" spans="2:4" x14ac:dyDescent="0.15">
      <c r="B505" s="4"/>
      <c r="C505" s="2"/>
      <c r="D505" s="4"/>
    </row>
    <row r="506" spans="2:4" x14ac:dyDescent="0.15">
      <c r="B506" s="4"/>
      <c r="C506" s="2"/>
      <c r="D506" s="4"/>
    </row>
    <row r="507" spans="2:4" x14ac:dyDescent="0.15">
      <c r="B507" s="4"/>
      <c r="C507" s="2"/>
      <c r="D507" s="4"/>
    </row>
    <row r="508" spans="2:4" x14ac:dyDescent="0.15">
      <c r="B508" s="4"/>
      <c r="C508" s="2"/>
      <c r="D508" s="4"/>
    </row>
    <row r="509" spans="2:4" x14ac:dyDescent="0.15">
      <c r="B509" s="4"/>
      <c r="C509" s="2"/>
      <c r="D509" s="4"/>
    </row>
    <row r="510" spans="2:4" x14ac:dyDescent="0.15">
      <c r="B510" s="4"/>
      <c r="C510" s="2"/>
      <c r="D510" s="4"/>
    </row>
    <row r="511" spans="2:4" x14ac:dyDescent="0.15">
      <c r="B511" s="4"/>
      <c r="C511" s="2"/>
      <c r="D511" s="4"/>
    </row>
    <row r="512" spans="2:4" x14ac:dyDescent="0.15">
      <c r="B512" s="4"/>
      <c r="C512" s="2"/>
      <c r="D512" s="4"/>
    </row>
    <row r="513" spans="2:4" x14ac:dyDescent="0.15">
      <c r="B513" s="4"/>
      <c r="C513" s="2"/>
      <c r="D513" s="4"/>
    </row>
    <row r="514" spans="2:4" x14ac:dyDescent="0.15">
      <c r="B514" s="4"/>
      <c r="C514" s="2"/>
      <c r="D514" s="4"/>
    </row>
    <row r="515" spans="2:4" x14ac:dyDescent="0.15">
      <c r="B515" s="4"/>
      <c r="C515" s="2"/>
      <c r="D515" s="4"/>
    </row>
    <row r="516" spans="2:4" x14ac:dyDescent="0.15">
      <c r="B516" s="4"/>
      <c r="C516" s="2"/>
      <c r="D516" s="4"/>
    </row>
    <row r="517" spans="2:4" x14ac:dyDescent="0.15">
      <c r="B517" s="4"/>
      <c r="C517" s="2"/>
      <c r="D517" s="4"/>
    </row>
    <row r="518" spans="2:4" x14ac:dyDescent="0.15">
      <c r="B518" s="4"/>
      <c r="C518" s="2"/>
      <c r="D518" s="4"/>
    </row>
    <row r="519" spans="2:4" x14ac:dyDescent="0.15">
      <c r="B519" s="4"/>
      <c r="C519" s="2"/>
      <c r="D519" s="4"/>
    </row>
    <row r="520" spans="2:4" x14ac:dyDescent="0.15">
      <c r="B520" s="4"/>
      <c r="C520" s="2"/>
      <c r="D520" s="4"/>
    </row>
    <row r="521" spans="2:4" x14ac:dyDescent="0.15">
      <c r="B521" s="4"/>
      <c r="C521" s="2"/>
      <c r="D521" s="4"/>
    </row>
    <row r="522" spans="2:4" x14ac:dyDescent="0.15">
      <c r="B522" s="4"/>
      <c r="C522" s="2"/>
      <c r="D522" s="4"/>
    </row>
    <row r="523" spans="2:4" x14ac:dyDescent="0.15">
      <c r="B523" s="4"/>
      <c r="C523" s="2"/>
      <c r="D523" s="4"/>
    </row>
    <row r="524" spans="2:4" x14ac:dyDescent="0.15">
      <c r="B524" s="4"/>
      <c r="C524" s="2"/>
      <c r="D524" s="4"/>
    </row>
    <row r="525" spans="2:4" x14ac:dyDescent="0.15">
      <c r="B525" s="4"/>
      <c r="C525" s="2"/>
      <c r="D525" s="4"/>
    </row>
    <row r="526" spans="2:4" x14ac:dyDescent="0.15">
      <c r="B526" s="4"/>
      <c r="C526" s="2"/>
      <c r="D526" s="4"/>
    </row>
    <row r="527" spans="2:4" x14ac:dyDescent="0.15">
      <c r="B527" s="4"/>
      <c r="C527" s="2"/>
      <c r="D527" s="4"/>
    </row>
    <row r="528" spans="2:4" x14ac:dyDescent="0.15">
      <c r="B528" s="4"/>
      <c r="C528" s="2"/>
      <c r="D528" s="4"/>
    </row>
    <row r="529" spans="2:4" x14ac:dyDescent="0.15">
      <c r="B529" s="4"/>
      <c r="C529" s="2"/>
      <c r="D529" s="4"/>
    </row>
    <row r="530" spans="2:4" x14ac:dyDescent="0.15">
      <c r="B530" s="4"/>
      <c r="C530" s="2"/>
      <c r="D530" s="4"/>
    </row>
    <row r="531" spans="2:4" x14ac:dyDescent="0.15">
      <c r="B531" s="4"/>
      <c r="C531" s="2"/>
      <c r="D531" s="4"/>
    </row>
    <row r="532" spans="2:4" x14ac:dyDescent="0.15">
      <c r="B532" s="4"/>
      <c r="C532" s="2"/>
      <c r="D532" s="4"/>
    </row>
    <row r="533" spans="2:4" x14ac:dyDescent="0.15">
      <c r="B533" s="4"/>
      <c r="C533" s="2"/>
      <c r="D533" s="4"/>
    </row>
    <row r="534" spans="2:4" x14ac:dyDescent="0.15">
      <c r="B534" s="4"/>
      <c r="C534" s="2"/>
      <c r="D534" s="4"/>
    </row>
    <row r="535" spans="2:4" x14ac:dyDescent="0.15">
      <c r="B535" s="4"/>
      <c r="C535" s="2"/>
      <c r="D535" s="4"/>
    </row>
    <row r="536" spans="2:4" x14ac:dyDescent="0.15">
      <c r="B536" s="4"/>
      <c r="C536" s="2"/>
      <c r="D536" s="4"/>
    </row>
    <row r="537" spans="2:4" x14ac:dyDescent="0.15">
      <c r="B537" s="4"/>
      <c r="C537" s="2"/>
      <c r="D537" s="4"/>
    </row>
    <row r="538" spans="2:4" x14ac:dyDescent="0.15">
      <c r="B538" s="4"/>
      <c r="C538" s="2"/>
      <c r="D538" s="4"/>
    </row>
    <row r="539" spans="2:4" x14ac:dyDescent="0.15">
      <c r="B539" s="4"/>
      <c r="C539" s="2"/>
      <c r="D539" s="4"/>
    </row>
    <row r="540" spans="2:4" x14ac:dyDescent="0.15">
      <c r="B540" s="4"/>
      <c r="C540" s="2"/>
      <c r="D540" s="4"/>
    </row>
    <row r="541" spans="2:4" x14ac:dyDescent="0.15">
      <c r="B541" s="4"/>
      <c r="C541" s="2"/>
      <c r="D541" s="4"/>
    </row>
    <row r="542" spans="2:4" x14ac:dyDescent="0.15">
      <c r="B542" s="4"/>
      <c r="C542" s="2"/>
      <c r="D542" s="4"/>
    </row>
    <row r="543" spans="2:4" x14ac:dyDescent="0.15">
      <c r="B543" s="4"/>
      <c r="C543" s="2"/>
      <c r="D543" s="4"/>
    </row>
    <row r="544" spans="2:4" x14ac:dyDescent="0.15">
      <c r="B544" s="4"/>
      <c r="C544" s="2"/>
      <c r="D544" s="4"/>
    </row>
    <row r="545" spans="2:4" x14ac:dyDescent="0.15">
      <c r="B545" s="4"/>
      <c r="C545" s="2"/>
      <c r="D545" s="4"/>
    </row>
    <row r="546" spans="2:4" x14ac:dyDescent="0.15">
      <c r="B546" s="4"/>
      <c r="C546" s="2"/>
      <c r="D546" s="4"/>
    </row>
    <row r="547" spans="2:4" x14ac:dyDescent="0.15">
      <c r="B547" s="4"/>
      <c r="C547" s="2"/>
      <c r="D547" s="4"/>
    </row>
    <row r="548" spans="2:4" x14ac:dyDescent="0.15">
      <c r="B548" s="4"/>
      <c r="C548" s="2"/>
      <c r="D548" s="4"/>
    </row>
    <row r="549" spans="2:4" x14ac:dyDescent="0.15">
      <c r="B549" s="4"/>
      <c r="C549" s="2"/>
      <c r="D549" s="4"/>
    </row>
    <row r="550" spans="2:4" x14ac:dyDescent="0.15">
      <c r="B550" s="4"/>
      <c r="C550" s="2"/>
      <c r="D550" s="4"/>
    </row>
    <row r="551" spans="2:4" x14ac:dyDescent="0.15">
      <c r="B551" s="4"/>
      <c r="C551" s="2"/>
      <c r="D551" s="4"/>
    </row>
    <row r="552" spans="2:4" x14ac:dyDescent="0.15">
      <c r="B552" s="4"/>
      <c r="C552" s="2"/>
      <c r="D552" s="4"/>
    </row>
    <row r="553" spans="2:4" x14ac:dyDescent="0.15">
      <c r="B553" s="4"/>
      <c r="C553" s="2"/>
      <c r="D553" s="4"/>
    </row>
    <row r="554" spans="2:4" x14ac:dyDescent="0.15">
      <c r="B554" s="4"/>
      <c r="C554" s="2"/>
      <c r="D554" s="4"/>
    </row>
    <row r="555" spans="2:4" x14ac:dyDescent="0.15">
      <c r="B555" s="4"/>
      <c r="C555" s="2"/>
      <c r="D555" s="4"/>
    </row>
    <row r="556" spans="2:4" x14ac:dyDescent="0.15">
      <c r="B556" s="4"/>
      <c r="C556" s="2"/>
      <c r="D556" s="4"/>
    </row>
    <row r="557" spans="2:4" x14ac:dyDescent="0.15">
      <c r="B557" s="4"/>
      <c r="C557" s="2"/>
      <c r="D557" s="4"/>
    </row>
    <row r="558" spans="2:4" x14ac:dyDescent="0.15">
      <c r="B558" s="4"/>
      <c r="C558" s="2"/>
      <c r="D558" s="4"/>
    </row>
    <row r="559" spans="2:4" x14ac:dyDescent="0.15">
      <c r="B559" s="4"/>
      <c r="C559" s="2"/>
      <c r="D559" s="4"/>
    </row>
    <row r="560" spans="2:4" x14ac:dyDescent="0.15">
      <c r="B560" s="4"/>
      <c r="C560" s="2"/>
      <c r="D560" s="4"/>
    </row>
    <row r="561" spans="2:4" x14ac:dyDescent="0.15">
      <c r="B561" s="4"/>
      <c r="C561" s="2"/>
      <c r="D561" s="4"/>
    </row>
    <row r="562" spans="2:4" x14ac:dyDescent="0.15">
      <c r="B562" s="4"/>
      <c r="C562" s="2"/>
      <c r="D562" s="4"/>
    </row>
    <row r="563" spans="2:4" x14ac:dyDescent="0.15">
      <c r="B563" s="4"/>
      <c r="C563" s="2"/>
      <c r="D563" s="4"/>
    </row>
    <row r="564" spans="2:4" x14ac:dyDescent="0.15">
      <c r="B564" s="4"/>
      <c r="C564" s="2"/>
      <c r="D564" s="4"/>
    </row>
    <row r="565" spans="2:4" x14ac:dyDescent="0.15">
      <c r="B565" s="4"/>
      <c r="C565" s="2"/>
      <c r="D565" s="4"/>
    </row>
    <row r="566" spans="2:4" x14ac:dyDescent="0.15">
      <c r="B566" s="4"/>
      <c r="C566" s="2"/>
      <c r="D566" s="4"/>
    </row>
    <row r="567" spans="2:4" x14ac:dyDescent="0.15">
      <c r="B567" s="4"/>
      <c r="C567" s="2"/>
      <c r="D567" s="4"/>
    </row>
    <row r="568" spans="2:4" x14ac:dyDescent="0.15">
      <c r="B568" s="4"/>
      <c r="C568" s="2"/>
      <c r="D568" s="4"/>
    </row>
    <row r="569" spans="2:4" x14ac:dyDescent="0.15">
      <c r="B569" s="4"/>
      <c r="C569" s="2"/>
      <c r="D569" s="4"/>
    </row>
    <row r="570" spans="2:4" x14ac:dyDescent="0.15">
      <c r="B570" s="4"/>
      <c r="C570" s="2"/>
      <c r="D570" s="4"/>
    </row>
    <row r="571" spans="2:4" x14ac:dyDescent="0.15">
      <c r="B571" s="4"/>
      <c r="C571" s="2"/>
      <c r="D571" s="4"/>
    </row>
    <row r="572" spans="2:4" x14ac:dyDescent="0.15">
      <c r="B572" s="4"/>
      <c r="C572" s="2"/>
      <c r="D572" s="4"/>
    </row>
    <row r="573" spans="2:4" x14ac:dyDescent="0.15">
      <c r="B573" s="4"/>
      <c r="C573" s="2"/>
      <c r="D573" s="4"/>
    </row>
    <row r="574" spans="2:4" x14ac:dyDescent="0.15">
      <c r="B574" s="4"/>
      <c r="C574" s="2"/>
      <c r="D574" s="4"/>
    </row>
    <row r="575" spans="2:4" x14ac:dyDescent="0.15">
      <c r="B575" s="4"/>
      <c r="C575" s="2"/>
      <c r="D575" s="4"/>
    </row>
    <row r="576" spans="2:4" x14ac:dyDescent="0.15">
      <c r="B576" s="4"/>
      <c r="C576" s="2"/>
      <c r="D576" s="4"/>
    </row>
    <row r="577" spans="2:4" x14ac:dyDescent="0.15">
      <c r="B577" s="4"/>
      <c r="C577" s="2"/>
      <c r="D577" s="4"/>
    </row>
    <row r="578" spans="2:4" x14ac:dyDescent="0.15">
      <c r="B578" s="4"/>
      <c r="C578" s="2"/>
      <c r="D578" s="4"/>
    </row>
    <row r="579" spans="2:4" x14ac:dyDescent="0.15">
      <c r="B579" s="4"/>
      <c r="C579" s="2"/>
      <c r="D579" s="4"/>
    </row>
    <row r="580" spans="2:4" x14ac:dyDescent="0.15">
      <c r="B580" s="4"/>
      <c r="C580" s="2"/>
      <c r="D580" s="4"/>
    </row>
    <row r="581" spans="2:4" x14ac:dyDescent="0.15">
      <c r="B581" s="4"/>
      <c r="C581" s="2"/>
      <c r="D581" s="4"/>
    </row>
    <row r="582" spans="2:4" x14ac:dyDescent="0.15">
      <c r="B582" s="4"/>
      <c r="C582" s="2"/>
      <c r="D582" s="4"/>
    </row>
    <row r="583" spans="2:4" x14ac:dyDescent="0.15">
      <c r="B583" s="4"/>
      <c r="C583" s="2"/>
      <c r="D583" s="4"/>
    </row>
    <row r="584" spans="2:4" x14ac:dyDescent="0.15">
      <c r="B584" s="4"/>
      <c r="C584" s="2"/>
      <c r="D584" s="4"/>
    </row>
    <row r="585" spans="2:4" x14ac:dyDescent="0.15">
      <c r="B585" s="4"/>
      <c r="C585" s="2"/>
      <c r="D585" s="4"/>
    </row>
    <row r="586" spans="2:4" x14ac:dyDescent="0.15">
      <c r="B586" s="4"/>
      <c r="C586" s="2"/>
      <c r="D586" s="4"/>
    </row>
    <row r="587" spans="2:4" x14ac:dyDescent="0.15">
      <c r="B587" s="4"/>
      <c r="C587" s="2"/>
      <c r="D587" s="4"/>
    </row>
    <row r="588" spans="2:4" x14ac:dyDescent="0.15">
      <c r="B588" s="4"/>
      <c r="C588" s="2"/>
      <c r="D588" s="4"/>
    </row>
    <row r="589" spans="2:4" x14ac:dyDescent="0.15">
      <c r="B589" s="4"/>
      <c r="C589" s="2"/>
      <c r="D589" s="4"/>
    </row>
    <row r="590" spans="2:4" x14ac:dyDescent="0.15">
      <c r="B590" s="4"/>
      <c r="C590" s="2"/>
      <c r="D590" s="4"/>
    </row>
    <row r="591" spans="2:4" x14ac:dyDescent="0.15">
      <c r="B591" s="4"/>
      <c r="C591" s="2"/>
      <c r="D591" s="4"/>
    </row>
    <row r="592" spans="2:4" x14ac:dyDescent="0.15">
      <c r="B592" s="4"/>
      <c r="C592" s="2"/>
      <c r="D592" s="4"/>
    </row>
    <row r="593" spans="2:4" x14ac:dyDescent="0.15">
      <c r="B593" s="4"/>
      <c r="C593" s="2"/>
      <c r="D593" s="4"/>
    </row>
    <row r="594" spans="2:4" x14ac:dyDescent="0.15">
      <c r="B594" s="4"/>
      <c r="C594" s="2"/>
      <c r="D594" s="4"/>
    </row>
    <row r="595" spans="2:4" x14ac:dyDescent="0.15">
      <c r="B595" s="4"/>
      <c r="C595" s="2"/>
      <c r="D595" s="4"/>
    </row>
    <row r="596" spans="2:4" x14ac:dyDescent="0.15">
      <c r="B596" s="4"/>
      <c r="C596" s="2"/>
      <c r="D596" s="4"/>
    </row>
    <row r="597" spans="2:4" x14ac:dyDescent="0.15">
      <c r="B597" s="4"/>
      <c r="C597" s="2"/>
      <c r="D597" s="4"/>
    </row>
    <row r="598" spans="2:4" x14ac:dyDescent="0.15">
      <c r="B598" s="4"/>
      <c r="C598" s="2"/>
      <c r="D598" s="4"/>
    </row>
    <row r="599" spans="2:4" x14ac:dyDescent="0.15">
      <c r="B599" s="4"/>
      <c r="C599" s="2"/>
      <c r="D599" s="4"/>
    </row>
    <row r="600" spans="2:4" x14ac:dyDescent="0.15">
      <c r="B600" s="4"/>
      <c r="C600" s="2"/>
      <c r="D600" s="4"/>
    </row>
    <row r="601" spans="2:4" x14ac:dyDescent="0.15">
      <c r="B601" s="4"/>
      <c r="C601" s="2"/>
      <c r="D601" s="4"/>
    </row>
    <row r="602" spans="2:4" x14ac:dyDescent="0.15">
      <c r="B602" s="4"/>
      <c r="C602" s="2"/>
      <c r="D602" s="4"/>
    </row>
    <row r="603" spans="2:4" x14ac:dyDescent="0.15">
      <c r="B603" s="4"/>
      <c r="C603" s="2"/>
      <c r="D603" s="4"/>
    </row>
    <row r="604" spans="2:4" x14ac:dyDescent="0.15">
      <c r="B604" s="4"/>
      <c r="C604" s="2"/>
      <c r="D604" s="4"/>
    </row>
    <row r="605" spans="2:4" x14ac:dyDescent="0.15">
      <c r="B605" s="4"/>
      <c r="C605" s="2"/>
      <c r="D605" s="4"/>
    </row>
    <row r="606" spans="2:4" x14ac:dyDescent="0.15">
      <c r="B606" s="4"/>
      <c r="C606" s="2"/>
      <c r="D606" s="4"/>
    </row>
    <row r="607" spans="2:4" x14ac:dyDescent="0.15">
      <c r="B607" s="4"/>
      <c r="C607" s="2"/>
      <c r="D607" s="4"/>
    </row>
    <row r="608" spans="2:4" x14ac:dyDescent="0.15">
      <c r="B608" s="4"/>
      <c r="C608" s="2"/>
      <c r="D608" s="4"/>
    </row>
    <row r="609" spans="2:4" x14ac:dyDescent="0.15">
      <c r="B609" s="4"/>
      <c r="C609" s="2"/>
      <c r="D609" s="4"/>
    </row>
    <row r="610" spans="2:4" x14ac:dyDescent="0.15">
      <c r="B610" s="4"/>
      <c r="C610" s="2"/>
      <c r="D610" s="4"/>
    </row>
    <row r="611" spans="2:4" x14ac:dyDescent="0.15">
      <c r="B611" s="4"/>
      <c r="C611" s="2"/>
      <c r="D611" s="4"/>
    </row>
    <row r="612" spans="2:4" x14ac:dyDescent="0.15">
      <c r="B612" s="4"/>
      <c r="C612" s="2"/>
      <c r="D612" s="4"/>
    </row>
    <row r="613" spans="2:4" x14ac:dyDescent="0.15">
      <c r="B613" s="4"/>
      <c r="C613" s="2"/>
      <c r="D613" s="4"/>
    </row>
    <row r="614" spans="2:4" x14ac:dyDescent="0.15">
      <c r="B614" s="4"/>
      <c r="C614" s="2"/>
      <c r="D614" s="4"/>
    </row>
    <row r="615" spans="2:4" x14ac:dyDescent="0.15">
      <c r="B615" s="4"/>
      <c r="C615" s="2"/>
      <c r="D615" s="4"/>
    </row>
    <row r="616" spans="2:4" x14ac:dyDescent="0.15">
      <c r="B616" s="4"/>
      <c r="C616" s="2"/>
      <c r="D616" s="4"/>
    </row>
    <row r="617" spans="2:4" x14ac:dyDescent="0.15">
      <c r="B617" s="4"/>
      <c r="C617" s="2"/>
      <c r="D617" s="4"/>
    </row>
    <row r="618" spans="2:4" x14ac:dyDescent="0.15">
      <c r="B618" s="4"/>
      <c r="C618" s="2"/>
      <c r="D618" s="4"/>
    </row>
    <row r="619" spans="2:4" x14ac:dyDescent="0.15">
      <c r="B619" s="4"/>
      <c r="C619" s="2"/>
      <c r="D619" s="4"/>
    </row>
    <row r="620" spans="2:4" x14ac:dyDescent="0.15">
      <c r="B620" s="4"/>
      <c r="C620" s="2"/>
      <c r="D620" s="4"/>
    </row>
    <row r="621" spans="2:4" x14ac:dyDescent="0.15">
      <c r="B621" s="4"/>
      <c r="C621" s="2"/>
      <c r="D621" s="4"/>
    </row>
    <row r="622" spans="2:4" x14ac:dyDescent="0.15">
      <c r="B622" s="4"/>
      <c r="C622" s="2"/>
      <c r="D622" s="4"/>
    </row>
    <row r="623" spans="2:4" x14ac:dyDescent="0.15">
      <c r="B623" s="4"/>
      <c r="C623" s="2"/>
      <c r="D623" s="4"/>
    </row>
    <row r="624" spans="2:4" x14ac:dyDescent="0.15">
      <c r="B624" s="4"/>
      <c r="C624" s="2"/>
      <c r="D624" s="4"/>
    </row>
    <row r="625" spans="2:4" x14ac:dyDescent="0.15">
      <c r="B625" s="4"/>
      <c r="C625" s="2"/>
      <c r="D625" s="4"/>
    </row>
    <row r="626" spans="2:4" x14ac:dyDescent="0.15">
      <c r="B626" s="4"/>
      <c r="C626" s="2"/>
      <c r="D626" s="4"/>
    </row>
    <row r="627" spans="2:4" x14ac:dyDescent="0.15">
      <c r="B627" s="4"/>
      <c r="C627" s="2"/>
      <c r="D627" s="4"/>
    </row>
    <row r="628" spans="2:4" x14ac:dyDescent="0.15">
      <c r="B628" s="4"/>
      <c r="C628" s="2"/>
      <c r="D628" s="4"/>
    </row>
    <row r="629" spans="2:4" x14ac:dyDescent="0.15">
      <c r="B629" s="4"/>
      <c r="C629" s="2"/>
      <c r="D629" s="4"/>
    </row>
    <row r="630" spans="2:4" x14ac:dyDescent="0.15">
      <c r="B630" s="4"/>
      <c r="C630" s="2"/>
      <c r="D630" s="4"/>
    </row>
    <row r="631" spans="2:4" x14ac:dyDescent="0.15">
      <c r="B631" s="4"/>
      <c r="C631" s="2"/>
      <c r="D631" s="4"/>
    </row>
    <row r="632" spans="2:4" x14ac:dyDescent="0.15">
      <c r="B632" s="4"/>
      <c r="C632" s="2"/>
      <c r="D632" s="4"/>
    </row>
    <row r="633" spans="2:4" x14ac:dyDescent="0.15">
      <c r="B633" s="4"/>
      <c r="C633" s="2"/>
      <c r="D633" s="4"/>
    </row>
    <row r="634" spans="2:4" x14ac:dyDescent="0.15">
      <c r="B634" s="4"/>
      <c r="C634" s="2"/>
      <c r="D634" s="4"/>
    </row>
    <row r="635" spans="2:4" x14ac:dyDescent="0.15">
      <c r="B635" s="4"/>
      <c r="C635" s="2"/>
      <c r="D635" s="4"/>
    </row>
    <row r="636" spans="2:4" x14ac:dyDescent="0.15">
      <c r="B636" s="4"/>
      <c r="C636" s="2"/>
      <c r="D636" s="4"/>
    </row>
    <row r="637" spans="2:4" x14ac:dyDescent="0.15">
      <c r="B637" s="4"/>
      <c r="C637" s="2"/>
      <c r="D637" s="4"/>
    </row>
    <row r="638" spans="2:4" x14ac:dyDescent="0.15">
      <c r="B638" s="4"/>
      <c r="C638" s="2"/>
      <c r="D638" s="4"/>
    </row>
    <row r="639" spans="2:4" x14ac:dyDescent="0.15">
      <c r="B639" s="4"/>
      <c r="C639" s="2"/>
      <c r="D639" s="4"/>
    </row>
    <row r="640" spans="2:4" x14ac:dyDescent="0.15">
      <c r="B640" s="4"/>
      <c r="C640" s="2"/>
      <c r="D640" s="4"/>
    </row>
    <row r="641" spans="2:4" x14ac:dyDescent="0.15">
      <c r="B641" s="4"/>
      <c r="C641" s="2"/>
      <c r="D641" s="4"/>
    </row>
    <row r="642" spans="2:4" x14ac:dyDescent="0.15">
      <c r="B642" s="4"/>
      <c r="C642" s="2"/>
      <c r="D642" s="4"/>
    </row>
    <row r="643" spans="2:4" x14ac:dyDescent="0.15">
      <c r="B643" s="4"/>
      <c r="C643" s="2"/>
      <c r="D643" s="4"/>
    </row>
    <row r="644" spans="2:4" x14ac:dyDescent="0.15">
      <c r="B644" s="4"/>
      <c r="C644" s="2"/>
      <c r="D644" s="4"/>
    </row>
    <row r="645" spans="2:4" x14ac:dyDescent="0.15">
      <c r="B645" s="4"/>
      <c r="C645" s="2"/>
      <c r="D645" s="4"/>
    </row>
    <row r="646" spans="2:4" x14ac:dyDescent="0.15">
      <c r="B646" s="4"/>
      <c r="C646" s="2"/>
      <c r="D646" s="4"/>
    </row>
    <row r="647" spans="2:4" x14ac:dyDescent="0.15">
      <c r="B647" s="4"/>
      <c r="C647" s="2"/>
      <c r="D647" s="4"/>
    </row>
    <row r="648" spans="2:4" x14ac:dyDescent="0.15">
      <c r="B648" s="4"/>
      <c r="C648" s="2"/>
      <c r="D648" s="4"/>
    </row>
    <row r="649" spans="2:4" x14ac:dyDescent="0.15">
      <c r="B649" s="4"/>
      <c r="C649" s="2"/>
      <c r="D649" s="4"/>
    </row>
    <row r="650" spans="2:4" x14ac:dyDescent="0.15">
      <c r="B650" s="4"/>
      <c r="C650" s="2"/>
      <c r="D650" s="4"/>
    </row>
    <row r="651" spans="2:4" x14ac:dyDescent="0.15">
      <c r="B651" s="4"/>
      <c r="C651" s="2"/>
      <c r="D651" s="4"/>
    </row>
    <row r="652" spans="2:4" x14ac:dyDescent="0.15">
      <c r="B652" s="4"/>
      <c r="C652" s="2"/>
      <c r="D652" s="4"/>
    </row>
    <row r="653" spans="2:4" x14ac:dyDescent="0.15">
      <c r="B653" s="4"/>
      <c r="C653" s="2"/>
      <c r="D653" s="4"/>
    </row>
    <row r="654" spans="2:4" x14ac:dyDescent="0.15">
      <c r="B654" s="4"/>
      <c r="C654" s="2"/>
      <c r="D654" s="4"/>
    </row>
    <row r="655" spans="2:4" x14ac:dyDescent="0.15">
      <c r="B655" s="4"/>
      <c r="C655" s="2"/>
      <c r="D655" s="4"/>
    </row>
    <row r="656" spans="2:4" x14ac:dyDescent="0.15">
      <c r="B656" s="4"/>
      <c r="C656" s="2"/>
      <c r="D656" s="4"/>
    </row>
    <row r="657" spans="2:4" x14ac:dyDescent="0.15">
      <c r="B657" s="4"/>
      <c r="C657" s="2"/>
      <c r="D657" s="4"/>
    </row>
    <row r="658" spans="2:4" x14ac:dyDescent="0.15">
      <c r="B658" s="4"/>
      <c r="C658" s="2"/>
      <c r="D658" s="4"/>
    </row>
    <row r="659" spans="2:4" x14ac:dyDescent="0.15">
      <c r="B659" s="4"/>
      <c r="C659" s="2"/>
      <c r="D659" s="4"/>
    </row>
    <row r="660" spans="2:4" x14ac:dyDescent="0.15">
      <c r="B660" s="4"/>
      <c r="C660" s="2"/>
      <c r="D660" s="4"/>
    </row>
    <row r="661" spans="2:4" x14ac:dyDescent="0.15">
      <c r="B661" s="4"/>
      <c r="C661" s="2"/>
      <c r="D661" s="4"/>
    </row>
    <row r="662" spans="2:4" x14ac:dyDescent="0.15">
      <c r="B662" s="4"/>
      <c r="C662" s="2"/>
      <c r="D662" s="4"/>
    </row>
    <row r="663" spans="2:4" x14ac:dyDescent="0.15">
      <c r="B663" s="4"/>
      <c r="C663" s="2"/>
      <c r="D663" s="4"/>
    </row>
    <row r="664" spans="2:4" x14ac:dyDescent="0.15">
      <c r="B664" s="4"/>
      <c r="C664" s="2"/>
      <c r="D664" s="4"/>
    </row>
    <row r="665" spans="2:4" x14ac:dyDescent="0.15">
      <c r="B665" s="4"/>
      <c r="C665" s="2"/>
      <c r="D665" s="4"/>
    </row>
    <row r="666" spans="2:4" x14ac:dyDescent="0.15">
      <c r="B666" s="4"/>
      <c r="C666" s="2"/>
      <c r="D666" s="4"/>
    </row>
    <row r="667" spans="2:4" x14ac:dyDescent="0.15">
      <c r="B667" s="4"/>
      <c r="C667" s="2"/>
      <c r="D667" s="4"/>
    </row>
    <row r="668" spans="2:4" x14ac:dyDescent="0.15">
      <c r="B668" s="4"/>
      <c r="C668" s="2"/>
      <c r="D668" s="4"/>
    </row>
    <row r="669" spans="2:4" x14ac:dyDescent="0.15">
      <c r="B669" s="4"/>
      <c r="C669" s="2"/>
      <c r="D669" s="4"/>
    </row>
    <row r="670" spans="2:4" x14ac:dyDescent="0.15">
      <c r="B670" s="4"/>
      <c r="C670" s="2"/>
      <c r="D670" s="4"/>
    </row>
    <row r="671" spans="2:4" x14ac:dyDescent="0.15">
      <c r="B671" s="4"/>
      <c r="C671" s="2"/>
      <c r="D671" s="4"/>
    </row>
    <row r="672" spans="2:4" x14ac:dyDescent="0.15">
      <c r="B672" s="4"/>
      <c r="C672" s="2"/>
      <c r="D672" s="4"/>
    </row>
    <row r="673" spans="2:4" x14ac:dyDescent="0.15">
      <c r="B673" s="4"/>
      <c r="C673" s="2"/>
      <c r="D673" s="4"/>
    </row>
    <row r="674" spans="2:4" x14ac:dyDescent="0.15">
      <c r="B674" s="4"/>
      <c r="C674" s="2"/>
      <c r="D674" s="4"/>
    </row>
    <row r="675" spans="2:4" x14ac:dyDescent="0.15">
      <c r="B675" s="4"/>
      <c r="C675" s="2"/>
      <c r="D675" s="4"/>
    </row>
    <row r="676" spans="2:4" x14ac:dyDescent="0.15">
      <c r="B676" s="4"/>
      <c r="C676" s="2"/>
      <c r="D676" s="4"/>
    </row>
    <row r="677" spans="2:4" x14ac:dyDescent="0.15">
      <c r="B677" s="4"/>
      <c r="C677" s="2"/>
      <c r="D677" s="4"/>
    </row>
    <row r="678" spans="2:4" x14ac:dyDescent="0.15">
      <c r="B678" s="4"/>
      <c r="C678" s="2"/>
      <c r="D678" s="4"/>
    </row>
    <row r="679" spans="2:4" x14ac:dyDescent="0.15">
      <c r="B679" s="4"/>
      <c r="C679" s="2"/>
      <c r="D679" s="4"/>
    </row>
    <row r="680" spans="2:4" x14ac:dyDescent="0.15">
      <c r="B680" s="4"/>
      <c r="C680" s="2"/>
      <c r="D680" s="4"/>
    </row>
    <row r="681" spans="2:4" x14ac:dyDescent="0.15">
      <c r="B681" s="4"/>
      <c r="C681" s="2"/>
      <c r="D681" s="4"/>
    </row>
    <row r="682" spans="2:4" x14ac:dyDescent="0.15">
      <c r="B682" s="4"/>
      <c r="C682" s="2"/>
      <c r="D682" s="4"/>
    </row>
    <row r="683" spans="2:4" x14ac:dyDescent="0.15">
      <c r="B683" s="4"/>
      <c r="C683" s="2"/>
      <c r="D683" s="4"/>
    </row>
    <row r="684" spans="2:4" x14ac:dyDescent="0.15">
      <c r="B684" s="4"/>
      <c r="C684" s="2"/>
      <c r="D684" s="4"/>
    </row>
    <row r="685" spans="2:4" x14ac:dyDescent="0.15">
      <c r="B685" s="4"/>
      <c r="C685" s="2"/>
      <c r="D685" s="4"/>
    </row>
    <row r="686" spans="2:4" x14ac:dyDescent="0.15">
      <c r="B686" s="4"/>
      <c r="C686" s="2"/>
      <c r="D686" s="4"/>
    </row>
    <row r="687" spans="2:4" x14ac:dyDescent="0.15">
      <c r="B687" s="4"/>
      <c r="C687" s="2"/>
      <c r="D687" s="4"/>
    </row>
    <row r="688" spans="2:4" x14ac:dyDescent="0.15">
      <c r="B688" s="4"/>
      <c r="C688" s="2"/>
      <c r="D688" s="4"/>
    </row>
    <row r="689" spans="2:4" x14ac:dyDescent="0.15">
      <c r="B689" s="4"/>
      <c r="C689" s="2"/>
      <c r="D689" s="4"/>
    </row>
    <row r="690" spans="2:4" x14ac:dyDescent="0.15">
      <c r="B690" s="4"/>
      <c r="C690" s="2"/>
      <c r="D690" s="4"/>
    </row>
    <row r="691" spans="2:4" x14ac:dyDescent="0.15">
      <c r="B691" s="4"/>
      <c r="C691" s="2"/>
      <c r="D691" s="4"/>
    </row>
    <row r="692" spans="2:4" x14ac:dyDescent="0.15">
      <c r="B692" s="4"/>
      <c r="C692" s="2"/>
      <c r="D692" s="4"/>
    </row>
    <row r="693" spans="2:4" x14ac:dyDescent="0.15">
      <c r="B693" s="4"/>
      <c r="C693" s="2"/>
      <c r="D693" s="4"/>
    </row>
    <row r="694" spans="2:4" x14ac:dyDescent="0.15">
      <c r="B694" s="4"/>
      <c r="C694" s="2"/>
      <c r="D694" s="4"/>
    </row>
    <row r="695" spans="2:4" x14ac:dyDescent="0.15">
      <c r="B695" s="4"/>
      <c r="C695" s="2"/>
      <c r="D695" s="4"/>
    </row>
    <row r="696" spans="2:4" x14ac:dyDescent="0.15">
      <c r="B696" s="4"/>
      <c r="C696" s="2"/>
      <c r="D696" s="4"/>
    </row>
    <row r="697" spans="2:4" x14ac:dyDescent="0.15">
      <c r="B697" s="4"/>
      <c r="C697" s="2"/>
      <c r="D697" s="4"/>
    </row>
    <row r="698" spans="2:4" x14ac:dyDescent="0.15">
      <c r="B698" s="4"/>
      <c r="C698" s="2"/>
      <c r="D698" s="4"/>
    </row>
    <row r="699" spans="2:4" x14ac:dyDescent="0.15">
      <c r="B699" s="4"/>
      <c r="C699" s="2"/>
      <c r="D699" s="4"/>
    </row>
    <row r="700" spans="2:4" x14ac:dyDescent="0.15">
      <c r="B700" s="4"/>
      <c r="C700" s="2"/>
      <c r="D700" s="4"/>
    </row>
    <row r="701" spans="2:4" x14ac:dyDescent="0.15">
      <c r="B701" s="4"/>
      <c r="C701" s="2"/>
      <c r="D701" s="4"/>
    </row>
    <row r="702" spans="2:4" x14ac:dyDescent="0.15">
      <c r="B702" s="4"/>
      <c r="C702" s="2"/>
      <c r="D702" s="4"/>
    </row>
    <row r="703" spans="2:4" x14ac:dyDescent="0.15">
      <c r="B703" s="4"/>
      <c r="C703" s="2"/>
      <c r="D703" s="4"/>
    </row>
    <row r="704" spans="2:4" x14ac:dyDescent="0.15">
      <c r="B704" s="4"/>
      <c r="C704" s="2"/>
      <c r="D704" s="4"/>
    </row>
    <row r="705" spans="2:4" x14ac:dyDescent="0.15">
      <c r="B705" s="4"/>
      <c r="C705" s="2"/>
      <c r="D705" s="4"/>
    </row>
    <row r="706" spans="2:4" x14ac:dyDescent="0.15">
      <c r="B706" s="4"/>
      <c r="C706" s="2"/>
      <c r="D706" s="4"/>
    </row>
    <row r="707" spans="2:4" x14ac:dyDescent="0.15">
      <c r="B707" s="4"/>
      <c r="C707" s="2"/>
      <c r="D707" s="4"/>
    </row>
    <row r="708" spans="2:4" x14ac:dyDescent="0.15">
      <c r="B708" s="4"/>
      <c r="C708" s="2"/>
      <c r="D708" s="4"/>
    </row>
    <row r="709" spans="2:4" x14ac:dyDescent="0.15">
      <c r="B709" s="4"/>
      <c r="C709" s="2"/>
      <c r="D709" s="4"/>
    </row>
    <row r="710" spans="2:4" x14ac:dyDescent="0.15">
      <c r="B710" s="4"/>
      <c r="C710" s="2"/>
      <c r="D710" s="4"/>
    </row>
    <row r="711" spans="2:4" x14ac:dyDescent="0.15">
      <c r="B711" s="4"/>
      <c r="C711" s="2"/>
      <c r="D711" s="4"/>
    </row>
    <row r="712" spans="2:4" x14ac:dyDescent="0.15">
      <c r="B712" s="4"/>
      <c r="C712" s="2"/>
      <c r="D712" s="4"/>
    </row>
    <row r="713" spans="2:4" x14ac:dyDescent="0.15">
      <c r="B713" s="4"/>
      <c r="C713" s="2"/>
      <c r="D713" s="4"/>
    </row>
    <row r="714" spans="2:4" x14ac:dyDescent="0.15">
      <c r="B714" s="4"/>
      <c r="C714" s="2"/>
      <c r="D714" s="4"/>
    </row>
    <row r="715" spans="2:4" x14ac:dyDescent="0.15">
      <c r="B715" s="4"/>
      <c r="C715" s="2"/>
      <c r="D715" s="4"/>
    </row>
    <row r="716" spans="2:4" x14ac:dyDescent="0.15">
      <c r="B716" s="4"/>
      <c r="C716" s="2"/>
      <c r="D716" s="4"/>
    </row>
    <row r="717" spans="2:4" x14ac:dyDescent="0.15">
      <c r="B717" s="4"/>
      <c r="C717" s="2"/>
      <c r="D717" s="4"/>
    </row>
    <row r="718" spans="2:4" x14ac:dyDescent="0.15">
      <c r="B718" s="4"/>
      <c r="C718" s="2"/>
      <c r="D718" s="4"/>
    </row>
    <row r="719" spans="2:4" x14ac:dyDescent="0.15">
      <c r="B719" s="4"/>
      <c r="C719" s="2"/>
      <c r="D719" s="4"/>
    </row>
    <row r="720" spans="2:4" x14ac:dyDescent="0.15">
      <c r="B720" s="4"/>
      <c r="C720" s="2"/>
      <c r="D720" s="4"/>
    </row>
    <row r="721" spans="2:4" x14ac:dyDescent="0.15">
      <c r="B721" s="4"/>
      <c r="C721" s="2"/>
      <c r="D721" s="4"/>
    </row>
    <row r="722" spans="2:4" x14ac:dyDescent="0.15">
      <c r="B722" s="4"/>
      <c r="C722" s="2"/>
      <c r="D722" s="4"/>
    </row>
    <row r="723" spans="2:4" x14ac:dyDescent="0.15">
      <c r="B723" s="4"/>
      <c r="C723" s="2"/>
      <c r="D723" s="4"/>
    </row>
    <row r="724" spans="2:4" x14ac:dyDescent="0.15">
      <c r="B724" s="4"/>
      <c r="C724" s="2"/>
      <c r="D724" s="4"/>
    </row>
    <row r="725" spans="2:4" x14ac:dyDescent="0.15">
      <c r="B725" s="4"/>
      <c r="C725" s="2"/>
      <c r="D725" s="4"/>
    </row>
    <row r="726" spans="2:4" x14ac:dyDescent="0.15">
      <c r="B726" s="4"/>
      <c r="C726" s="2"/>
      <c r="D726" s="4"/>
    </row>
    <row r="727" spans="2:4" x14ac:dyDescent="0.15">
      <c r="B727" s="4"/>
      <c r="C727" s="2"/>
      <c r="D727" s="4"/>
    </row>
    <row r="728" spans="2:4" x14ac:dyDescent="0.15">
      <c r="B728" s="4"/>
      <c r="C728" s="2"/>
      <c r="D728" s="4"/>
    </row>
    <row r="729" spans="2:4" x14ac:dyDescent="0.15">
      <c r="B729" s="4"/>
      <c r="C729" s="2"/>
      <c r="D729" s="4"/>
    </row>
    <row r="730" spans="2:4" x14ac:dyDescent="0.15">
      <c r="B730" s="4"/>
      <c r="C730" s="2"/>
      <c r="D730" s="4"/>
    </row>
    <row r="731" spans="2:4" x14ac:dyDescent="0.15">
      <c r="B731" s="4"/>
      <c r="C731" s="2"/>
      <c r="D731" s="4"/>
    </row>
    <row r="732" spans="2:4" x14ac:dyDescent="0.15">
      <c r="B732" s="4"/>
      <c r="C732" s="2"/>
      <c r="D732" s="4"/>
    </row>
    <row r="733" spans="2:4" x14ac:dyDescent="0.15">
      <c r="B733" s="4"/>
      <c r="C733" s="2"/>
      <c r="D733" s="4"/>
    </row>
    <row r="734" spans="2:4" x14ac:dyDescent="0.15">
      <c r="B734" s="4"/>
      <c r="C734" s="2"/>
      <c r="D734" s="4"/>
    </row>
    <row r="735" spans="2:4" x14ac:dyDescent="0.15">
      <c r="B735" s="4"/>
      <c r="C735" s="2"/>
      <c r="D735" s="4"/>
    </row>
    <row r="736" spans="2:4" x14ac:dyDescent="0.15">
      <c r="B736" s="4"/>
      <c r="C736" s="2"/>
      <c r="D736" s="4"/>
    </row>
    <row r="737" spans="2:4" x14ac:dyDescent="0.15">
      <c r="B737" s="4"/>
      <c r="C737" s="2"/>
      <c r="D737" s="4"/>
    </row>
    <row r="738" spans="2:4" x14ac:dyDescent="0.15">
      <c r="B738" s="4"/>
      <c r="C738" s="2"/>
      <c r="D738" s="4"/>
    </row>
    <row r="739" spans="2:4" x14ac:dyDescent="0.15">
      <c r="B739" s="4"/>
      <c r="C739" s="2"/>
      <c r="D739" s="4"/>
    </row>
    <row r="740" spans="2:4" x14ac:dyDescent="0.15">
      <c r="B740" s="4"/>
      <c r="C740" s="2"/>
      <c r="D740" s="4"/>
    </row>
    <row r="741" spans="2:4" x14ac:dyDescent="0.15">
      <c r="B741" s="4"/>
      <c r="C741" s="2"/>
      <c r="D741" s="4"/>
    </row>
    <row r="742" spans="2:4" x14ac:dyDescent="0.15">
      <c r="B742" s="4"/>
      <c r="C742" s="2"/>
      <c r="D742" s="4"/>
    </row>
    <row r="743" spans="2:4" x14ac:dyDescent="0.15">
      <c r="B743" s="4"/>
      <c r="C743" s="2"/>
      <c r="D743" s="4"/>
    </row>
    <row r="744" spans="2:4" x14ac:dyDescent="0.15">
      <c r="B744" s="4"/>
      <c r="C744" s="2"/>
      <c r="D744" s="4"/>
    </row>
    <row r="745" spans="2:4" x14ac:dyDescent="0.15">
      <c r="B745" s="4"/>
      <c r="C745" s="2"/>
      <c r="D745" s="4"/>
    </row>
    <row r="746" spans="2:4" x14ac:dyDescent="0.15">
      <c r="B746" s="4"/>
      <c r="C746" s="2"/>
      <c r="D746" s="4"/>
    </row>
    <row r="747" spans="2:4" x14ac:dyDescent="0.15">
      <c r="B747" s="4"/>
      <c r="C747" s="2"/>
      <c r="D747" s="4"/>
    </row>
    <row r="748" spans="2:4" x14ac:dyDescent="0.15">
      <c r="B748" s="4"/>
      <c r="C748" s="2"/>
      <c r="D748" s="4"/>
    </row>
    <row r="749" spans="2:4" x14ac:dyDescent="0.15">
      <c r="B749" s="4"/>
      <c r="C749" s="2"/>
      <c r="D749" s="4"/>
    </row>
    <row r="750" spans="2:4" x14ac:dyDescent="0.15">
      <c r="B750" s="4"/>
      <c r="C750" s="2"/>
      <c r="D750" s="4"/>
    </row>
    <row r="751" spans="2:4" x14ac:dyDescent="0.15">
      <c r="B751" s="4"/>
      <c r="C751" s="2"/>
      <c r="D751" s="4"/>
    </row>
    <row r="752" spans="2:4" x14ac:dyDescent="0.15">
      <c r="B752" s="4"/>
      <c r="C752" s="2"/>
      <c r="D752" s="4"/>
    </row>
    <row r="753" spans="2:4" x14ac:dyDescent="0.15">
      <c r="B753" s="4"/>
      <c r="C753" s="2"/>
      <c r="D753" s="4"/>
    </row>
    <row r="754" spans="2:4" x14ac:dyDescent="0.15">
      <c r="B754" s="4"/>
      <c r="C754" s="2"/>
      <c r="D754" s="4"/>
    </row>
    <row r="755" spans="2:4" x14ac:dyDescent="0.15">
      <c r="B755" s="4"/>
      <c r="C755" s="2"/>
      <c r="D755" s="4"/>
    </row>
    <row r="756" spans="2:4" x14ac:dyDescent="0.15">
      <c r="B756" s="4"/>
      <c r="C756" s="2"/>
      <c r="D756" s="4"/>
    </row>
    <row r="757" spans="2:4" x14ac:dyDescent="0.15">
      <c r="B757" s="4"/>
      <c r="C757" s="2"/>
      <c r="D757" s="4"/>
    </row>
    <row r="758" spans="2:4" x14ac:dyDescent="0.15">
      <c r="B758" s="4"/>
      <c r="C758" s="2"/>
      <c r="D758" s="4"/>
    </row>
    <row r="759" spans="2:4" x14ac:dyDescent="0.15">
      <c r="B759" s="4"/>
      <c r="C759" s="2"/>
      <c r="D759" s="4"/>
    </row>
    <row r="760" spans="2:4" x14ac:dyDescent="0.15">
      <c r="B760" s="4"/>
      <c r="C760" s="2"/>
      <c r="D760" s="4"/>
    </row>
    <row r="761" spans="2:4" x14ac:dyDescent="0.15">
      <c r="B761" s="4"/>
      <c r="C761" s="2"/>
      <c r="D761" s="4"/>
    </row>
    <row r="762" spans="2:4" x14ac:dyDescent="0.15">
      <c r="B762" s="4"/>
      <c r="C762" s="2"/>
      <c r="D762" s="4"/>
    </row>
    <row r="763" spans="2:4" x14ac:dyDescent="0.15">
      <c r="B763" s="4"/>
      <c r="C763" s="2"/>
      <c r="D763" s="4"/>
    </row>
    <row r="764" spans="2:4" x14ac:dyDescent="0.15">
      <c r="B764" s="4"/>
      <c r="C764" s="2"/>
      <c r="D764" s="4"/>
    </row>
    <row r="765" spans="2:4" x14ac:dyDescent="0.15">
      <c r="B765" s="4"/>
      <c r="C765" s="2"/>
      <c r="D765" s="4"/>
    </row>
    <row r="766" spans="2:4" x14ac:dyDescent="0.15">
      <c r="B766" s="4"/>
      <c r="C766" s="2"/>
      <c r="D766" s="4"/>
    </row>
    <row r="767" spans="2:4" x14ac:dyDescent="0.15">
      <c r="B767" s="4"/>
      <c r="C767" s="2"/>
      <c r="D767" s="4"/>
    </row>
    <row r="768" spans="2:4" x14ac:dyDescent="0.15">
      <c r="B768" s="4"/>
      <c r="C768" s="2"/>
      <c r="D768" s="4"/>
    </row>
    <row r="769" spans="2:4" x14ac:dyDescent="0.15">
      <c r="B769" s="4"/>
      <c r="C769" s="2"/>
      <c r="D769" s="4"/>
    </row>
    <row r="770" spans="2:4" x14ac:dyDescent="0.15">
      <c r="B770" s="4"/>
      <c r="C770" s="2"/>
      <c r="D770" s="4"/>
    </row>
    <row r="771" spans="2:4" x14ac:dyDescent="0.15">
      <c r="B771" s="4"/>
      <c r="C771" s="2"/>
      <c r="D771" s="4"/>
    </row>
    <row r="772" spans="2:4" x14ac:dyDescent="0.15">
      <c r="B772" s="4"/>
      <c r="C772" s="2"/>
      <c r="D772" s="4"/>
    </row>
    <row r="773" spans="2:4" x14ac:dyDescent="0.15">
      <c r="B773" s="4"/>
      <c r="C773" s="2"/>
      <c r="D773" s="4"/>
    </row>
    <row r="774" spans="2:4" x14ac:dyDescent="0.15">
      <c r="B774" s="4"/>
      <c r="C774" s="2"/>
      <c r="D774" s="4"/>
    </row>
    <row r="775" spans="2:4" x14ac:dyDescent="0.15">
      <c r="B775" s="4"/>
      <c r="C775" s="2"/>
      <c r="D775" s="4"/>
    </row>
    <row r="776" spans="2:4" x14ac:dyDescent="0.15">
      <c r="B776" s="4"/>
      <c r="C776" s="2"/>
      <c r="D776" s="4"/>
    </row>
    <row r="777" spans="2:4" x14ac:dyDescent="0.15">
      <c r="B777" s="4"/>
      <c r="C777" s="2"/>
      <c r="D777" s="4"/>
    </row>
    <row r="778" spans="2:4" x14ac:dyDescent="0.15">
      <c r="B778" s="4"/>
      <c r="C778" s="2"/>
      <c r="D778" s="4"/>
    </row>
    <row r="779" spans="2:4" x14ac:dyDescent="0.15">
      <c r="B779" s="4"/>
      <c r="C779" s="2"/>
      <c r="D779" s="4"/>
    </row>
    <row r="780" spans="2:4" x14ac:dyDescent="0.15">
      <c r="B780" s="4"/>
      <c r="C780" s="2"/>
      <c r="D780" s="4"/>
    </row>
    <row r="781" spans="2:4" x14ac:dyDescent="0.15">
      <c r="B781" s="4"/>
      <c r="C781" s="2"/>
      <c r="D781" s="4"/>
    </row>
    <row r="782" spans="2:4" x14ac:dyDescent="0.15">
      <c r="B782" s="4"/>
      <c r="C782" s="2"/>
      <c r="D782" s="4"/>
    </row>
    <row r="783" spans="2:4" x14ac:dyDescent="0.15">
      <c r="B783" s="4"/>
      <c r="C783" s="2"/>
      <c r="D783" s="4"/>
    </row>
    <row r="784" spans="2:4" x14ac:dyDescent="0.15">
      <c r="B784" s="4"/>
      <c r="C784" s="2"/>
      <c r="D784" s="4"/>
    </row>
    <row r="785" spans="2:4" x14ac:dyDescent="0.15">
      <c r="B785" s="4"/>
      <c r="C785" s="2"/>
      <c r="D785" s="4"/>
    </row>
    <row r="786" spans="2:4" x14ac:dyDescent="0.15">
      <c r="B786" s="4"/>
      <c r="C786" s="2"/>
      <c r="D786" s="4"/>
    </row>
    <row r="787" spans="2:4" x14ac:dyDescent="0.15">
      <c r="B787" s="4"/>
      <c r="C787" s="2"/>
      <c r="D787" s="4"/>
    </row>
    <row r="788" spans="2:4" x14ac:dyDescent="0.15">
      <c r="B788" s="4"/>
      <c r="C788" s="2"/>
      <c r="D788" s="4"/>
    </row>
    <row r="789" spans="2:4" x14ac:dyDescent="0.15">
      <c r="B789" s="4"/>
      <c r="C789" s="2"/>
      <c r="D789" s="4"/>
    </row>
    <row r="790" spans="2:4" x14ac:dyDescent="0.15">
      <c r="B790" s="4"/>
      <c r="C790" s="2"/>
      <c r="D790" s="4"/>
    </row>
    <row r="791" spans="2:4" x14ac:dyDescent="0.15">
      <c r="B791" s="4"/>
      <c r="C791" s="2"/>
      <c r="D791" s="4"/>
    </row>
    <row r="792" spans="2:4" x14ac:dyDescent="0.15">
      <c r="B792" s="4"/>
      <c r="C792" s="2"/>
      <c r="D792" s="4"/>
    </row>
    <row r="793" spans="2:4" x14ac:dyDescent="0.15">
      <c r="B793" s="4"/>
      <c r="C793" s="2"/>
      <c r="D793" s="4"/>
    </row>
    <row r="794" spans="2:4" x14ac:dyDescent="0.15">
      <c r="B794" s="4"/>
      <c r="C794" s="2"/>
      <c r="D794" s="4"/>
    </row>
    <row r="795" spans="2:4" x14ac:dyDescent="0.15">
      <c r="B795" s="4"/>
      <c r="C795" s="2"/>
      <c r="D795" s="4"/>
    </row>
    <row r="796" spans="2:4" x14ac:dyDescent="0.15">
      <c r="B796" s="4"/>
      <c r="C796" s="2"/>
      <c r="D796" s="4"/>
    </row>
    <row r="797" spans="2:4" x14ac:dyDescent="0.15">
      <c r="B797" s="4"/>
      <c r="C797" s="2"/>
      <c r="D797" s="4"/>
    </row>
    <row r="798" spans="2:4" x14ac:dyDescent="0.15">
      <c r="B798" s="4"/>
      <c r="C798" s="2"/>
      <c r="D798" s="4"/>
    </row>
    <row r="799" spans="2:4" x14ac:dyDescent="0.15">
      <c r="B799" s="4"/>
      <c r="C799" s="2"/>
      <c r="D799" s="4"/>
    </row>
    <row r="800" spans="2:4" x14ac:dyDescent="0.15">
      <c r="B800" s="4"/>
      <c r="C800" s="2"/>
      <c r="D800" s="4"/>
    </row>
    <row r="801" spans="2:4" x14ac:dyDescent="0.15">
      <c r="B801" s="4"/>
      <c r="C801" s="2"/>
      <c r="D801" s="4"/>
    </row>
    <row r="802" spans="2:4" x14ac:dyDescent="0.15">
      <c r="B802" s="4"/>
      <c r="C802" s="2"/>
      <c r="D802" s="4"/>
    </row>
    <row r="803" spans="2:4" x14ac:dyDescent="0.15">
      <c r="B803" s="4"/>
      <c r="C803" s="2"/>
      <c r="D803" s="4"/>
    </row>
    <row r="804" spans="2:4" x14ac:dyDescent="0.15">
      <c r="B804" s="4"/>
      <c r="C804" s="2"/>
      <c r="D804" s="4"/>
    </row>
    <row r="805" spans="2:4" x14ac:dyDescent="0.15">
      <c r="B805" s="4"/>
      <c r="C805" s="2"/>
      <c r="D805" s="4"/>
    </row>
    <row r="806" spans="2:4" x14ac:dyDescent="0.15">
      <c r="B806" s="4"/>
      <c r="C806" s="2"/>
      <c r="D806" s="4"/>
    </row>
    <row r="807" spans="2:4" x14ac:dyDescent="0.15">
      <c r="B807" s="4"/>
      <c r="C807" s="2"/>
      <c r="D807" s="4"/>
    </row>
    <row r="808" spans="2:4" x14ac:dyDescent="0.15">
      <c r="B808" s="4"/>
      <c r="C808" s="2"/>
      <c r="D808" s="4"/>
    </row>
    <row r="809" spans="2:4" x14ac:dyDescent="0.15">
      <c r="B809" s="4"/>
      <c r="C809" s="2"/>
      <c r="D809" s="4"/>
    </row>
    <row r="810" spans="2:4" x14ac:dyDescent="0.15">
      <c r="B810" s="4"/>
      <c r="C810" s="2"/>
      <c r="D810" s="4"/>
    </row>
    <row r="811" spans="2:4" x14ac:dyDescent="0.15">
      <c r="B811" s="4"/>
      <c r="C811" s="2"/>
      <c r="D811" s="4"/>
    </row>
    <row r="812" spans="2:4" x14ac:dyDescent="0.15">
      <c r="B812" s="4"/>
      <c r="C812" s="2"/>
      <c r="D812" s="4"/>
    </row>
    <row r="813" spans="2:4" x14ac:dyDescent="0.15">
      <c r="B813" s="4"/>
      <c r="C813" s="2"/>
      <c r="D813" s="4"/>
    </row>
    <row r="814" spans="2:4" x14ac:dyDescent="0.15">
      <c r="B814" s="4"/>
      <c r="C814" s="2"/>
      <c r="D814" s="4"/>
    </row>
    <row r="815" spans="2:4" x14ac:dyDescent="0.15">
      <c r="B815" s="4"/>
      <c r="C815" s="2"/>
      <c r="D815" s="4"/>
    </row>
    <row r="816" spans="2:4" x14ac:dyDescent="0.15">
      <c r="B816" s="4"/>
      <c r="C816" s="2"/>
      <c r="D816" s="4"/>
    </row>
    <row r="817" spans="2:4" x14ac:dyDescent="0.15">
      <c r="B817" s="4"/>
      <c r="C817" s="2"/>
      <c r="D817" s="4"/>
    </row>
    <row r="818" spans="2:4" x14ac:dyDescent="0.15">
      <c r="B818" s="4"/>
      <c r="C818" s="2"/>
      <c r="D818" s="4"/>
    </row>
    <row r="819" spans="2:4" x14ac:dyDescent="0.15">
      <c r="B819" s="4"/>
      <c r="C819" s="2"/>
      <c r="D819" s="4"/>
    </row>
    <row r="820" spans="2:4" x14ac:dyDescent="0.15">
      <c r="B820" s="4"/>
      <c r="C820" s="2"/>
      <c r="D820" s="4"/>
    </row>
    <row r="821" spans="2:4" x14ac:dyDescent="0.15">
      <c r="B821" s="4"/>
      <c r="C821" s="2"/>
      <c r="D821" s="4"/>
    </row>
    <row r="822" spans="2:4" x14ac:dyDescent="0.15">
      <c r="B822" s="4"/>
      <c r="C822" s="2"/>
      <c r="D822" s="4"/>
    </row>
    <row r="823" spans="2:4" x14ac:dyDescent="0.15">
      <c r="B823" s="4"/>
      <c r="C823" s="2"/>
      <c r="D823" s="4"/>
    </row>
    <row r="824" spans="2:4" x14ac:dyDescent="0.15">
      <c r="B824" s="4"/>
      <c r="C824" s="2"/>
      <c r="D824" s="4"/>
    </row>
    <row r="825" spans="2:4" x14ac:dyDescent="0.15">
      <c r="B825" s="4"/>
      <c r="C825" s="2"/>
      <c r="D825" s="4"/>
    </row>
    <row r="826" spans="2:4" x14ac:dyDescent="0.15">
      <c r="B826" s="4"/>
      <c r="C826" s="2"/>
      <c r="D826" s="4"/>
    </row>
    <row r="827" spans="2:4" x14ac:dyDescent="0.15">
      <c r="B827" s="4"/>
      <c r="C827" s="2"/>
      <c r="D827" s="4"/>
    </row>
    <row r="828" spans="2:4" x14ac:dyDescent="0.15">
      <c r="B828" s="4"/>
      <c r="C828" s="2"/>
      <c r="D828" s="4"/>
    </row>
    <row r="829" spans="2:4" x14ac:dyDescent="0.15">
      <c r="B829" s="4"/>
      <c r="C829" s="2"/>
      <c r="D829" s="4"/>
    </row>
    <row r="830" spans="2:4" x14ac:dyDescent="0.15">
      <c r="B830" s="4"/>
      <c r="C830" s="2"/>
      <c r="D830" s="4"/>
    </row>
    <row r="831" spans="2:4" x14ac:dyDescent="0.15">
      <c r="B831" s="4"/>
      <c r="C831" s="2"/>
      <c r="D831" s="4"/>
    </row>
    <row r="832" spans="2:4" x14ac:dyDescent="0.15">
      <c r="B832" s="4"/>
      <c r="C832" s="2"/>
      <c r="D832" s="4"/>
    </row>
    <row r="833" spans="2:5" x14ac:dyDescent="0.15">
      <c r="B833" s="4"/>
      <c r="C833" s="2"/>
      <c r="D833" s="4"/>
      <c r="E833" s="12">
        <f>SUM(E701:E832)</f>
        <v>0</v>
      </c>
    </row>
    <row r="834" spans="2:5" x14ac:dyDescent="0.15">
      <c r="B834" s="4"/>
      <c r="C834" s="2"/>
      <c r="D834" s="4"/>
    </row>
    <row r="835" spans="2:5" x14ac:dyDescent="0.15">
      <c r="B835" s="4"/>
      <c r="C835" s="2"/>
      <c r="D835" s="4"/>
    </row>
    <row r="836" spans="2:5" x14ac:dyDescent="0.15">
      <c r="B836" s="4"/>
      <c r="C836" s="2"/>
      <c r="D836" s="4"/>
    </row>
    <row r="837" spans="2:5" x14ac:dyDescent="0.15">
      <c r="B837" s="4"/>
      <c r="C837" s="2"/>
      <c r="D837" s="4"/>
    </row>
    <row r="838" spans="2:5" x14ac:dyDescent="0.15">
      <c r="B838" s="4"/>
      <c r="C838" s="2"/>
      <c r="D838" s="4"/>
    </row>
    <row r="839" spans="2:5" x14ac:dyDescent="0.15">
      <c r="B839" s="4"/>
      <c r="C839" s="2"/>
      <c r="D839" s="4"/>
    </row>
    <row r="840" spans="2:5" x14ac:dyDescent="0.15">
      <c r="B840" s="4"/>
      <c r="C840" s="2"/>
      <c r="D840" s="4"/>
    </row>
    <row r="841" spans="2:5" x14ac:dyDescent="0.15">
      <c r="B841" s="4"/>
      <c r="C841" s="2"/>
      <c r="D841" s="4"/>
    </row>
    <row r="842" spans="2:5" x14ac:dyDescent="0.15">
      <c r="B842" s="4"/>
      <c r="C842" s="2"/>
      <c r="D842" s="4"/>
    </row>
    <row r="843" spans="2:5" x14ac:dyDescent="0.15">
      <c r="B843" s="4"/>
      <c r="C843" s="2"/>
      <c r="D843" s="4"/>
    </row>
    <row r="844" spans="2:5" x14ac:dyDescent="0.15">
      <c r="B844" s="4"/>
      <c r="C844" s="2"/>
      <c r="D844" s="4"/>
    </row>
    <row r="845" spans="2:5" x14ac:dyDescent="0.15">
      <c r="B845" s="4"/>
      <c r="C845" s="2"/>
      <c r="D845" s="4"/>
    </row>
    <row r="846" spans="2:5" x14ac:dyDescent="0.15">
      <c r="B846" s="4"/>
      <c r="C846" s="2"/>
      <c r="D846" s="4"/>
    </row>
    <row r="847" spans="2:5" x14ac:dyDescent="0.15">
      <c r="B847" s="4"/>
      <c r="C847" s="2"/>
      <c r="D847" s="4"/>
    </row>
    <row r="848" spans="2:5" x14ac:dyDescent="0.15">
      <c r="B848" s="4"/>
      <c r="C848" s="2"/>
      <c r="D848" s="4"/>
    </row>
    <row r="849" spans="2:4" x14ac:dyDescent="0.15">
      <c r="B849" s="4"/>
      <c r="C849" s="2"/>
      <c r="D849" s="4"/>
    </row>
    <row r="850" spans="2:4" x14ac:dyDescent="0.15">
      <c r="B850" s="4"/>
      <c r="C850" s="2"/>
      <c r="D850" s="4"/>
    </row>
    <row r="851" spans="2:4" x14ac:dyDescent="0.15">
      <c r="B851" s="4"/>
      <c r="C851" s="2"/>
      <c r="D851" s="4"/>
    </row>
    <row r="852" spans="2:4" x14ac:dyDescent="0.15">
      <c r="B852" s="4"/>
      <c r="C852" s="2"/>
      <c r="D852" s="4"/>
    </row>
    <row r="853" spans="2:4" x14ac:dyDescent="0.15">
      <c r="B853" s="4"/>
      <c r="C853" s="2"/>
      <c r="D853" s="4"/>
    </row>
    <row r="854" spans="2:4" x14ac:dyDescent="0.15">
      <c r="B854" s="4"/>
      <c r="C854" s="2"/>
      <c r="D854" s="4"/>
    </row>
    <row r="855" spans="2:4" x14ac:dyDescent="0.15">
      <c r="B855" s="4"/>
      <c r="C855" s="2"/>
      <c r="D855" s="4"/>
    </row>
    <row r="856" spans="2:4" x14ac:dyDescent="0.15">
      <c r="B856" s="4"/>
      <c r="C856" s="2"/>
      <c r="D856" s="4"/>
    </row>
    <row r="857" spans="2:4" x14ac:dyDescent="0.15">
      <c r="B857" s="4"/>
      <c r="C857" s="2"/>
      <c r="D857" s="4"/>
    </row>
    <row r="858" spans="2:4" x14ac:dyDescent="0.15">
      <c r="B858" s="4"/>
      <c r="C858" s="2"/>
      <c r="D858" s="4"/>
    </row>
    <row r="859" spans="2:4" x14ac:dyDescent="0.15">
      <c r="B859" s="4"/>
      <c r="C859" s="2"/>
      <c r="D859" s="4"/>
    </row>
    <row r="860" spans="2:4" x14ac:dyDescent="0.15">
      <c r="B860" s="4"/>
      <c r="C860" s="2"/>
      <c r="D860" s="4"/>
    </row>
    <row r="861" spans="2:4" x14ac:dyDescent="0.15">
      <c r="B861" s="4"/>
      <c r="C861" s="2"/>
      <c r="D861" s="4"/>
    </row>
    <row r="862" spans="2:4" x14ac:dyDescent="0.15">
      <c r="B862" s="4"/>
      <c r="C862" s="2"/>
      <c r="D862" s="4"/>
    </row>
    <row r="863" spans="2:4" x14ac:dyDescent="0.15">
      <c r="B863" s="4"/>
      <c r="C863" s="2"/>
      <c r="D863" s="4"/>
    </row>
    <row r="864" spans="2:4" x14ac:dyDescent="0.15">
      <c r="B864" s="4"/>
      <c r="C864" s="2"/>
      <c r="D864" s="4"/>
    </row>
    <row r="865" spans="2:4" x14ac:dyDescent="0.15">
      <c r="B865" s="4"/>
      <c r="C865" s="2"/>
      <c r="D865" s="4"/>
    </row>
    <row r="866" spans="2:4" x14ac:dyDescent="0.15">
      <c r="B866" s="4"/>
      <c r="C866" s="2"/>
      <c r="D866" s="4"/>
    </row>
    <row r="867" spans="2:4" x14ac:dyDescent="0.15">
      <c r="B867" s="4"/>
      <c r="C867" s="2"/>
      <c r="D867" s="4"/>
    </row>
    <row r="868" spans="2:4" x14ac:dyDescent="0.15">
      <c r="B868" s="4"/>
      <c r="C868" s="2"/>
      <c r="D868" s="4"/>
    </row>
    <row r="869" spans="2:4" x14ac:dyDescent="0.15">
      <c r="B869" s="4"/>
      <c r="C869" s="2"/>
      <c r="D869" s="4"/>
    </row>
    <row r="870" spans="2:4" x14ac:dyDescent="0.15">
      <c r="B870" s="4"/>
      <c r="C870" s="2"/>
      <c r="D870" s="4"/>
    </row>
    <row r="871" spans="2:4" x14ac:dyDescent="0.15">
      <c r="B871" s="4"/>
      <c r="C871" s="2"/>
      <c r="D871" s="4"/>
    </row>
    <row r="872" spans="2:4" x14ac:dyDescent="0.15">
      <c r="B872" s="4"/>
      <c r="C872" s="2"/>
      <c r="D872" s="4"/>
    </row>
    <row r="873" spans="2:4" x14ac:dyDescent="0.15">
      <c r="B873" s="4"/>
      <c r="C873" s="2"/>
      <c r="D873" s="4"/>
    </row>
    <row r="874" spans="2:4" x14ac:dyDescent="0.15">
      <c r="B874" s="4"/>
      <c r="C874" s="2"/>
      <c r="D874" s="4"/>
    </row>
    <row r="875" spans="2:4" x14ac:dyDescent="0.15">
      <c r="B875" s="4"/>
      <c r="C875" s="2"/>
      <c r="D875" s="4"/>
    </row>
    <row r="876" spans="2:4" x14ac:dyDescent="0.15">
      <c r="B876" s="4"/>
      <c r="C876" s="2"/>
      <c r="D876" s="4"/>
    </row>
    <row r="877" spans="2:4" x14ac:dyDescent="0.15">
      <c r="B877" s="4"/>
      <c r="C877" s="2"/>
      <c r="D877" s="4"/>
    </row>
    <row r="878" spans="2:4" x14ac:dyDescent="0.15">
      <c r="B878" s="4"/>
      <c r="C878" s="2"/>
      <c r="D878" s="4"/>
    </row>
    <row r="879" spans="2:4" x14ac:dyDescent="0.15">
      <c r="B879" s="4"/>
      <c r="C879" s="2"/>
      <c r="D879" s="4"/>
    </row>
    <row r="880" spans="2:4" x14ac:dyDescent="0.15">
      <c r="B880" s="4"/>
      <c r="C880" s="2"/>
      <c r="D880" s="4"/>
    </row>
    <row r="881" spans="2:4" x14ac:dyDescent="0.15">
      <c r="B881" s="4"/>
      <c r="C881" s="2"/>
      <c r="D881" s="4"/>
    </row>
    <row r="882" spans="2:4" x14ac:dyDescent="0.15">
      <c r="B882" s="4"/>
      <c r="C882" s="2"/>
      <c r="D882" s="4"/>
    </row>
    <row r="883" spans="2:4" x14ac:dyDescent="0.15">
      <c r="B883" s="4"/>
      <c r="C883" s="2"/>
      <c r="D883" s="4"/>
    </row>
    <row r="884" spans="2:4" x14ac:dyDescent="0.15">
      <c r="B884" s="4"/>
      <c r="C884" s="2"/>
      <c r="D884" s="4"/>
    </row>
    <row r="885" spans="2:4" x14ac:dyDescent="0.15">
      <c r="B885" s="4"/>
      <c r="C885" s="2"/>
      <c r="D885" s="4"/>
    </row>
    <row r="886" spans="2:4" x14ac:dyDescent="0.15">
      <c r="B886" s="4"/>
      <c r="C886" s="2"/>
      <c r="D886" s="4"/>
    </row>
    <row r="887" spans="2:4" x14ac:dyDescent="0.15">
      <c r="B887" s="4"/>
      <c r="C887" s="2"/>
      <c r="D887" s="4"/>
    </row>
    <row r="888" spans="2:4" x14ac:dyDescent="0.15">
      <c r="B888" s="4"/>
      <c r="C888" s="2"/>
      <c r="D888" s="4"/>
    </row>
    <row r="889" spans="2:4" x14ac:dyDescent="0.15">
      <c r="B889" s="4"/>
      <c r="C889" s="2"/>
      <c r="D889" s="4"/>
    </row>
    <row r="890" spans="2:4" x14ac:dyDescent="0.15">
      <c r="B890" s="4"/>
      <c r="C890" s="2"/>
      <c r="D890" s="4"/>
    </row>
    <row r="891" spans="2:4" x14ac:dyDescent="0.15">
      <c r="B891" s="4"/>
      <c r="C891" s="2"/>
      <c r="D891" s="4"/>
    </row>
    <row r="892" spans="2:4" x14ac:dyDescent="0.15">
      <c r="B892" s="4"/>
      <c r="C892" s="2"/>
      <c r="D892" s="4"/>
    </row>
    <row r="893" spans="2:4" x14ac:dyDescent="0.15">
      <c r="B893" s="4"/>
      <c r="C893" s="2"/>
      <c r="D893" s="4"/>
    </row>
    <row r="894" spans="2:4" x14ac:dyDescent="0.15">
      <c r="B894" s="4"/>
      <c r="C894" s="2"/>
      <c r="D894" s="4"/>
    </row>
    <row r="895" spans="2:4" x14ac:dyDescent="0.15">
      <c r="B895" s="4"/>
      <c r="C895" s="2"/>
      <c r="D895" s="4"/>
    </row>
    <row r="896" spans="2:4" x14ac:dyDescent="0.15">
      <c r="B896" s="4"/>
      <c r="C896" s="2"/>
      <c r="D896" s="4"/>
    </row>
    <row r="897" spans="2:4" x14ac:dyDescent="0.15">
      <c r="B897" s="4"/>
      <c r="C897" s="2"/>
      <c r="D897" s="4"/>
    </row>
    <row r="898" spans="2:4" x14ac:dyDescent="0.15">
      <c r="B898" s="4"/>
      <c r="C898" s="2"/>
      <c r="D898" s="4"/>
    </row>
    <row r="899" spans="2:4" x14ac:dyDescent="0.15">
      <c r="B899" s="4"/>
      <c r="C899" s="2"/>
      <c r="D899" s="4"/>
    </row>
    <row r="900" spans="2:4" x14ac:dyDescent="0.15">
      <c r="B900" s="4"/>
      <c r="C900" s="2"/>
      <c r="D900" s="4"/>
    </row>
    <row r="901" spans="2:4" x14ac:dyDescent="0.15">
      <c r="B901" s="4"/>
      <c r="C901" s="2"/>
      <c r="D901" s="4"/>
    </row>
    <row r="902" spans="2:4" x14ac:dyDescent="0.15">
      <c r="B902" s="4"/>
      <c r="C902" s="2"/>
      <c r="D902" s="4"/>
    </row>
    <row r="903" spans="2:4" x14ac:dyDescent="0.15">
      <c r="B903" s="4"/>
      <c r="C903" s="2"/>
      <c r="D903" s="4"/>
    </row>
    <row r="904" spans="2:4" x14ac:dyDescent="0.15">
      <c r="B904" s="4"/>
      <c r="C904" s="2"/>
      <c r="D904" s="4"/>
    </row>
    <row r="905" spans="2:4" x14ac:dyDescent="0.15">
      <c r="B905" s="4"/>
      <c r="C905" s="2"/>
      <c r="D905" s="4"/>
    </row>
    <row r="906" spans="2:4" x14ac:dyDescent="0.15">
      <c r="B906" s="4"/>
      <c r="C906" s="2"/>
      <c r="D906" s="4"/>
    </row>
    <row r="907" spans="2:4" x14ac:dyDescent="0.15">
      <c r="B907" s="4"/>
      <c r="C907" s="2"/>
      <c r="D907" s="4"/>
    </row>
    <row r="908" spans="2:4" x14ac:dyDescent="0.15">
      <c r="B908" s="4"/>
      <c r="C908" s="2"/>
      <c r="D908" s="4"/>
    </row>
    <row r="909" spans="2:4" x14ac:dyDescent="0.15">
      <c r="B909" s="4"/>
      <c r="C909" s="2"/>
      <c r="D909" s="4"/>
    </row>
    <row r="910" spans="2:4" x14ac:dyDescent="0.15">
      <c r="B910" s="4"/>
      <c r="C910" s="2"/>
      <c r="D910" s="4"/>
    </row>
    <row r="911" spans="2:4" x14ac:dyDescent="0.15">
      <c r="B911" s="4"/>
      <c r="C911" s="2"/>
      <c r="D911" s="4"/>
    </row>
    <row r="912" spans="2:4" x14ac:dyDescent="0.15">
      <c r="B912" s="4"/>
      <c r="C912" s="2"/>
      <c r="D912" s="4"/>
    </row>
    <row r="913" spans="2:4" x14ac:dyDescent="0.15">
      <c r="B913" s="4"/>
      <c r="C913" s="2"/>
      <c r="D913" s="4"/>
    </row>
    <row r="914" spans="2:4" x14ac:dyDescent="0.15">
      <c r="B914" s="4"/>
      <c r="C914" s="2"/>
      <c r="D914" s="4"/>
    </row>
    <row r="915" spans="2:4" x14ac:dyDescent="0.15">
      <c r="B915" s="4"/>
      <c r="C915" s="2"/>
      <c r="D915" s="4"/>
    </row>
    <row r="916" spans="2:4" x14ac:dyDescent="0.15">
      <c r="B916" s="4"/>
      <c r="C916" s="2"/>
      <c r="D916" s="4"/>
    </row>
    <row r="917" spans="2:4" x14ac:dyDescent="0.15">
      <c r="B917" s="4"/>
      <c r="C917" s="2"/>
      <c r="D917" s="4"/>
    </row>
    <row r="918" spans="2:4" x14ac:dyDescent="0.15">
      <c r="B918" s="4"/>
      <c r="C918" s="2"/>
      <c r="D918" s="4"/>
    </row>
    <row r="919" spans="2:4" x14ac:dyDescent="0.15">
      <c r="B919" s="4"/>
      <c r="C919" s="2"/>
      <c r="D919" s="4"/>
    </row>
    <row r="920" spans="2:4" x14ac:dyDescent="0.15">
      <c r="B920" s="4"/>
      <c r="C920" s="2"/>
      <c r="D920" s="4"/>
    </row>
    <row r="921" spans="2:4" x14ac:dyDescent="0.15">
      <c r="B921" s="4"/>
      <c r="C921" s="2"/>
      <c r="D921" s="4"/>
    </row>
    <row r="922" spans="2:4" x14ac:dyDescent="0.15">
      <c r="B922" s="4"/>
      <c r="C922" s="2"/>
      <c r="D922" s="4"/>
    </row>
    <row r="923" spans="2:4" x14ac:dyDescent="0.15">
      <c r="B923" s="4"/>
      <c r="C923" s="2"/>
      <c r="D923" s="4"/>
    </row>
    <row r="924" spans="2:4" x14ac:dyDescent="0.15">
      <c r="B924" s="4"/>
      <c r="C924" s="2"/>
      <c r="D924" s="4"/>
    </row>
    <row r="925" spans="2:4" x14ac:dyDescent="0.15">
      <c r="B925" s="4"/>
      <c r="C925" s="2"/>
      <c r="D925" s="4"/>
    </row>
    <row r="926" spans="2:4" x14ac:dyDescent="0.15">
      <c r="B926" s="4"/>
      <c r="C926" s="2"/>
      <c r="D926" s="4"/>
    </row>
    <row r="927" spans="2:4" x14ac:dyDescent="0.15">
      <c r="B927" s="4"/>
      <c r="C927" s="2"/>
      <c r="D927" s="4"/>
    </row>
    <row r="928" spans="2:4" x14ac:dyDescent="0.15">
      <c r="B928" s="4"/>
      <c r="C928" s="2"/>
      <c r="D928" s="4"/>
    </row>
    <row r="929" spans="2:4" x14ac:dyDescent="0.15">
      <c r="B929" s="4"/>
      <c r="C929" s="2"/>
      <c r="D929" s="4"/>
    </row>
    <row r="930" spans="2:4" x14ac:dyDescent="0.15">
      <c r="B930" s="4"/>
      <c r="C930" s="2"/>
      <c r="D930" s="4"/>
    </row>
    <row r="931" spans="2:4" x14ac:dyDescent="0.15">
      <c r="B931" s="4"/>
      <c r="C931" s="2"/>
      <c r="D931" s="4"/>
    </row>
    <row r="932" spans="2:4" x14ac:dyDescent="0.15">
      <c r="B932" s="4"/>
      <c r="C932" s="2"/>
      <c r="D932" s="4"/>
    </row>
    <row r="933" spans="2:4" x14ac:dyDescent="0.15">
      <c r="B933" s="4"/>
      <c r="C933" s="2"/>
      <c r="D933" s="4"/>
    </row>
    <row r="934" spans="2:4" x14ac:dyDescent="0.15">
      <c r="B934" s="4"/>
      <c r="C934" s="2"/>
      <c r="D934" s="4"/>
    </row>
    <row r="935" spans="2:4" x14ac:dyDescent="0.15">
      <c r="B935" s="4"/>
      <c r="C935" s="2"/>
      <c r="D935" s="4"/>
    </row>
    <row r="936" spans="2:4" x14ac:dyDescent="0.15">
      <c r="B936" s="4"/>
      <c r="C936" s="2"/>
      <c r="D936" s="4"/>
    </row>
    <row r="937" spans="2:4" x14ac:dyDescent="0.15">
      <c r="B937" s="4"/>
      <c r="C937" s="2"/>
      <c r="D937" s="4"/>
    </row>
    <row r="938" spans="2:4" x14ac:dyDescent="0.15">
      <c r="B938" s="4"/>
      <c r="C938" s="2"/>
      <c r="D938" s="4"/>
    </row>
    <row r="939" spans="2:4" x14ac:dyDescent="0.15">
      <c r="B939" s="4"/>
      <c r="C939" s="2"/>
      <c r="D939" s="4"/>
    </row>
    <row r="940" spans="2:4" x14ac:dyDescent="0.15">
      <c r="B940" s="4"/>
      <c r="C940" s="2"/>
      <c r="D940" s="4"/>
    </row>
    <row r="941" spans="2:4" x14ac:dyDescent="0.15">
      <c r="B941" s="4"/>
      <c r="C941" s="2"/>
      <c r="D941" s="4"/>
    </row>
    <row r="942" spans="2:4" x14ac:dyDescent="0.15">
      <c r="B942" s="4"/>
      <c r="C942" s="2"/>
      <c r="D942" s="4"/>
    </row>
    <row r="943" spans="2:4" x14ac:dyDescent="0.15">
      <c r="B943" s="4"/>
      <c r="C943" s="2"/>
      <c r="D943" s="4"/>
    </row>
    <row r="944" spans="2:4" x14ac:dyDescent="0.15">
      <c r="B944" s="4"/>
      <c r="C944" s="2"/>
      <c r="D944" s="4"/>
    </row>
    <row r="945" spans="2:4" x14ac:dyDescent="0.15">
      <c r="B945" s="4"/>
      <c r="C945" s="2"/>
      <c r="D945" s="4"/>
    </row>
    <row r="946" spans="2:4" x14ac:dyDescent="0.15">
      <c r="B946" s="4"/>
      <c r="C946" s="2"/>
      <c r="D946" s="4"/>
    </row>
    <row r="947" spans="2:4" x14ac:dyDescent="0.15">
      <c r="B947" s="4"/>
      <c r="C947" s="2"/>
      <c r="D947" s="4"/>
    </row>
    <row r="948" spans="2:4" x14ac:dyDescent="0.15">
      <c r="B948" s="4"/>
      <c r="C948" s="2"/>
      <c r="D948" s="4"/>
    </row>
    <row r="949" spans="2:4" x14ac:dyDescent="0.15">
      <c r="B949" s="4"/>
      <c r="C949" s="2"/>
      <c r="D949" s="4"/>
    </row>
    <row r="950" spans="2:4" x14ac:dyDescent="0.15">
      <c r="B950" s="4"/>
      <c r="C950" s="2"/>
      <c r="D950" s="4"/>
    </row>
    <row r="951" spans="2:4" x14ac:dyDescent="0.15">
      <c r="B951" s="4"/>
      <c r="C951" s="2"/>
      <c r="D951" s="4"/>
    </row>
    <row r="952" spans="2:4" x14ac:dyDescent="0.15">
      <c r="B952" s="4"/>
      <c r="C952" s="2"/>
      <c r="D952" s="4"/>
    </row>
    <row r="953" spans="2:4" x14ac:dyDescent="0.15">
      <c r="B953" s="4"/>
      <c r="C953" s="2"/>
      <c r="D953" s="4"/>
    </row>
    <row r="954" spans="2:4" x14ac:dyDescent="0.15">
      <c r="B954" s="4"/>
      <c r="C954" s="2"/>
      <c r="D954" s="4"/>
    </row>
    <row r="955" spans="2:4" x14ac:dyDescent="0.15">
      <c r="B955" s="4"/>
      <c r="C955" s="2"/>
      <c r="D955" s="4"/>
    </row>
    <row r="956" spans="2:4" x14ac:dyDescent="0.15">
      <c r="B956" s="4"/>
      <c r="C956" s="2"/>
      <c r="D956" s="4"/>
    </row>
    <row r="957" spans="2:4" x14ac:dyDescent="0.15">
      <c r="B957" s="4"/>
      <c r="C957" s="2"/>
      <c r="D957" s="4"/>
    </row>
    <row r="958" spans="2:4" x14ac:dyDescent="0.15">
      <c r="B958" s="4"/>
      <c r="C958" s="2"/>
      <c r="D958" s="4"/>
    </row>
    <row r="959" spans="2:4" x14ac:dyDescent="0.15">
      <c r="B959" s="4"/>
      <c r="C959" s="2"/>
      <c r="D959" s="4"/>
    </row>
    <row r="960" spans="2:4" x14ac:dyDescent="0.15">
      <c r="B960" s="4"/>
      <c r="C960" s="2"/>
      <c r="D960" s="4"/>
    </row>
    <row r="961" spans="2:4" x14ac:dyDescent="0.15">
      <c r="B961" s="4"/>
      <c r="C961" s="2"/>
      <c r="D961" s="4"/>
    </row>
    <row r="962" spans="2:4" x14ac:dyDescent="0.15">
      <c r="B962" s="4"/>
      <c r="C962" s="2"/>
      <c r="D962" s="4"/>
    </row>
    <row r="963" spans="2:4" x14ac:dyDescent="0.15">
      <c r="B963" s="4"/>
      <c r="C963" s="2"/>
      <c r="D963" s="4"/>
    </row>
    <row r="964" spans="2:4" x14ac:dyDescent="0.15">
      <c r="B964" s="4"/>
      <c r="C964" s="2"/>
      <c r="D964" s="4"/>
    </row>
    <row r="965" spans="2:4" x14ac:dyDescent="0.15">
      <c r="B965" s="4"/>
      <c r="C965" s="2"/>
      <c r="D965" s="4"/>
    </row>
    <row r="966" spans="2:4" x14ac:dyDescent="0.15">
      <c r="B966" s="4"/>
      <c r="C966" s="2"/>
      <c r="D966" s="4"/>
    </row>
    <row r="967" spans="2:4" x14ac:dyDescent="0.15">
      <c r="B967" s="4"/>
      <c r="C967" s="2"/>
      <c r="D967" s="4"/>
    </row>
    <row r="968" spans="2:4" x14ac:dyDescent="0.15">
      <c r="B968" s="4"/>
      <c r="C968" s="2"/>
      <c r="D968" s="4"/>
    </row>
    <row r="969" spans="2:4" x14ac:dyDescent="0.15">
      <c r="B969" s="4"/>
      <c r="C969" s="2"/>
      <c r="D969" s="4"/>
    </row>
    <row r="970" spans="2:4" x14ac:dyDescent="0.15">
      <c r="B970" s="4"/>
      <c r="C970" s="2"/>
      <c r="D970" s="4"/>
    </row>
    <row r="971" spans="2:4" x14ac:dyDescent="0.15">
      <c r="B971" s="4"/>
      <c r="C971" s="2"/>
      <c r="D971" s="4"/>
    </row>
    <row r="972" spans="2:4" x14ac:dyDescent="0.15">
      <c r="B972" s="4"/>
      <c r="C972" s="2"/>
      <c r="D972" s="4"/>
    </row>
    <row r="973" spans="2:4" x14ac:dyDescent="0.15">
      <c r="B973" s="4"/>
      <c r="C973" s="2"/>
      <c r="D973" s="4"/>
    </row>
    <row r="974" spans="2:4" x14ac:dyDescent="0.15">
      <c r="B974" s="4"/>
      <c r="C974" s="2"/>
      <c r="D974" s="4"/>
    </row>
    <row r="975" spans="2:4" x14ac:dyDescent="0.15">
      <c r="B975" s="4"/>
      <c r="C975" s="2"/>
      <c r="D975" s="4"/>
    </row>
    <row r="976" spans="2:4" x14ac:dyDescent="0.15">
      <c r="B976" s="4"/>
      <c r="C976" s="2"/>
      <c r="D976" s="4"/>
    </row>
    <row r="977" spans="1:4" x14ac:dyDescent="0.15">
      <c r="B977" s="4"/>
      <c r="C977" s="2"/>
      <c r="D977" s="4"/>
    </row>
    <row r="978" spans="1:4" x14ac:dyDescent="0.15">
      <c r="B978" s="4"/>
      <c r="C978" s="2"/>
      <c r="D978" s="4"/>
    </row>
    <row r="979" spans="1:4" x14ac:dyDescent="0.15">
      <c r="B979" s="4"/>
      <c r="C979" s="2"/>
      <c r="D979" s="4"/>
    </row>
    <row r="980" spans="1:4" x14ac:dyDescent="0.15">
      <c r="B980" s="4"/>
      <c r="C980" s="2"/>
      <c r="D980" s="4"/>
    </row>
    <row r="981" spans="1:4" x14ac:dyDescent="0.15">
      <c r="B981" s="4"/>
      <c r="C981" s="2"/>
      <c r="D981" s="4"/>
    </row>
    <row r="982" spans="1:4" x14ac:dyDescent="0.15">
      <c r="B982" s="4"/>
      <c r="C982" s="2"/>
      <c r="D982" s="4"/>
    </row>
    <row r="983" spans="1:4" x14ac:dyDescent="0.15">
      <c r="B983" s="4"/>
      <c r="C983" s="2"/>
      <c r="D983" s="4"/>
    </row>
    <row r="984" spans="1:4" x14ac:dyDescent="0.15">
      <c r="B984" s="4"/>
      <c r="C984" s="2"/>
      <c r="D984" s="4"/>
    </row>
    <row r="985" spans="1:4" x14ac:dyDescent="0.15">
      <c r="B985" s="4"/>
      <c r="C985" s="2"/>
      <c r="D985" s="4"/>
    </row>
    <row r="986" spans="1:4" x14ac:dyDescent="0.15">
      <c r="A986" s="1"/>
      <c r="B986" s="4"/>
      <c r="C986" s="2"/>
      <c r="D986" s="4"/>
    </row>
    <row r="987" spans="1:4" x14ac:dyDescent="0.15">
      <c r="A987" s="1"/>
      <c r="B987" s="4"/>
      <c r="C987" s="2"/>
      <c r="D987" s="4"/>
    </row>
    <row r="988" spans="1:4" x14ac:dyDescent="0.15">
      <c r="A988" s="1"/>
      <c r="B988" s="4"/>
      <c r="C988" s="2"/>
      <c r="D988" s="4"/>
    </row>
    <row r="989" spans="1:4" x14ac:dyDescent="0.15">
      <c r="A989" s="1"/>
      <c r="B989" s="4"/>
      <c r="C989" s="2"/>
      <c r="D989" s="4"/>
    </row>
    <row r="990" spans="1:4" x14ac:dyDescent="0.15">
      <c r="A990" s="1"/>
      <c r="B990" s="4"/>
      <c r="C990" s="2"/>
      <c r="D990" s="4"/>
    </row>
    <row r="991" spans="1:4" x14ac:dyDescent="0.15">
      <c r="A991" s="1"/>
      <c r="B991" s="4"/>
      <c r="C991" s="2"/>
      <c r="D991" s="4"/>
    </row>
    <row r="992" spans="1:4" x14ac:dyDescent="0.15">
      <c r="A992" s="1"/>
      <c r="B992" s="4"/>
      <c r="C992" s="2"/>
      <c r="D992" s="4"/>
    </row>
    <row r="993" spans="1:4" x14ac:dyDescent="0.15">
      <c r="A993" s="1"/>
      <c r="B993" s="4"/>
      <c r="C993" s="2"/>
      <c r="D993" s="4"/>
    </row>
    <row r="994" spans="1:4" x14ac:dyDescent="0.15">
      <c r="A994" s="1"/>
      <c r="B994" s="4"/>
      <c r="C994" s="2"/>
      <c r="D994" s="4"/>
    </row>
    <row r="995" spans="1:4" x14ac:dyDescent="0.15">
      <c r="A995" s="1"/>
      <c r="B995" s="4"/>
      <c r="C995" s="2"/>
      <c r="D995" s="4"/>
    </row>
    <row r="996" spans="1:4" x14ac:dyDescent="0.15">
      <c r="A996" s="1"/>
      <c r="B996" s="4"/>
      <c r="C996" s="2"/>
      <c r="D996" s="4"/>
    </row>
    <row r="997" spans="1:4" x14ac:dyDescent="0.15">
      <c r="A997" s="1"/>
      <c r="B997" s="4"/>
      <c r="C997" s="2"/>
      <c r="D997" s="4"/>
    </row>
    <row r="998" spans="1:4" x14ac:dyDescent="0.15">
      <c r="A998" s="1"/>
      <c r="B998" s="4"/>
      <c r="C998" s="2"/>
      <c r="D998" s="4"/>
    </row>
    <row r="999" spans="1:4" x14ac:dyDescent="0.15">
      <c r="A999" s="1"/>
      <c r="B999" s="4"/>
      <c r="C999" s="2"/>
      <c r="D999" s="4"/>
    </row>
    <row r="1000" spans="1:4" x14ac:dyDescent="0.15">
      <c r="A1000" s="1"/>
      <c r="B1000" s="4"/>
      <c r="C1000" s="2"/>
      <c r="D1000" s="4"/>
    </row>
    <row r="1001" spans="1:4" x14ac:dyDescent="0.15">
      <c r="A1001" s="1"/>
      <c r="B1001" s="4"/>
      <c r="C1001" s="2"/>
      <c r="D1001" s="4"/>
    </row>
    <row r="1002" spans="1:4" x14ac:dyDescent="0.15">
      <c r="A1002" s="1"/>
      <c r="B1002" s="4"/>
      <c r="C1002" s="2"/>
      <c r="D1002" s="4"/>
    </row>
    <row r="1003" spans="1:4" x14ac:dyDescent="0.15">
      <c r="A1003" s="1"/>
      <c r="B1003" s="4"/>
      <c r="C1003" s="2"/>
      <c r="D1003" s="4"/>
    </row>
    <row r="1004" spans="1:4" x14ac:dyDescent="0.15">
      <c r="A1004" s="1"/>
      <c r="B1004" s="4"/>
      <c r="C1004" s="2"/>
      <c r="D1004" s="4"/>
    </row>
    <row r="1005" spans="1:4" x14ac:dyDescent="0.15">
      <c r="A1005" s="1"/>
      <c r="B1005" s="4"/>
      <c r="C1005" s="2"/>
      <c r="D1005" s="4"/>
    </row>
    <row r="1006" spans="1:4" x14ac:dyDescent="0.15">
      <c r="A1006" s="1"/>
      <c r="B1006" s="4"/>
      <c r="C1006" s="2"/>
      <c r="D1006" s="4"/>
    </row>
    <row r="1007" spans="1:4" x14ac:dyDescent="0.15">
      <c r="A1007" s="1"/>
      <c r="B1007" s="4"/>
      <c r="C1007" s="2"/>
      <c r="D1007" s="4"/>
    </row>
    <row r="1008" spans="1:4" x14ac:dyDescent="0.15">
      <c r="A1008" s="1"/>
      <c r="B1008" s="4"/>
      <c r="C1008" s="2"/>
      <c r="D1008" s="4"/>
    </row>
    <row r="1009" spans="1:4" x14ac:dyDescent="0.15">
      <c r="A1009" s="1"/>
      <c r="B1009" s="4"/>
      <c r="C1009" s="2"/>
      <c r="D1009" s="4"/>
    </row>
    <row r="1010" spans="1:4" x14ac:dyDescent="0.15">
      <c r="A1010" s="1"/>
      <c r="B1010" s="4"/>
      <c r="C1010" s="2"/>
      <c r="D1010" s="4"/>
    </row>
    <row r="1011" spans="1:4" x14ac:dyDescent="0.15">
      <c r="A1011" s="1"/>
      <c r="B1011" s="4"/>
      <c r="C1011" s="2"/>
      <c r="D1011" s="4"/>
    </row>
    <row r="1012" spans="1:4" x14ac:dyDescent="0.15">
      <c r="A1012" s="1"/>
      <c r="B1012" s="4"/>
      <c r="C1012" s="2"/>
      <c r="D1012" s="4"/>
    </row>
    <row r="1013" spans="1:4" x14ac:dyDescent="0.15">
      <c r="A1013" s="1"/>
      <c r="B1013" s="4"/>
      <c r="C1013" s="2"/>
      <c r="D1013" s="4"/>
    </row>
    <row r="1014" spans="1:4" x14ac:dyDescent="0.15">
      <c r="A1014" s="1"/>
      <c r="B1014" s="4"/>
      <c r="C1014" s="2"/>
      <c r="D1014" s="4"/>
    </row>
    <row r="1015" spans="1:4" x14ac:dyDescent="0.15">
      <c r="A1015" s="1"/>
      <c r="B1015" s="4"/>
      <c r="C1015" s="2"/>
      <c r="D1015" s="4"/>
    </row>
    <row r="1016" spans="1:4" x14ac:dyDescent="0.15">
      <c r="A1016" s="1"/>
      <c r="B1016" s="4"/>
      <c r="C1016" s="2"/>
      <c r="D1016" s="4"/>
    </row>
    <row r="1017" spans="1:4" x14ac:dyDescent="0.15">
      <c r="A1017" s="1"/>
      <c r="B1017" s="4"/>
      <c r="C1017" s="2"/>
      <c r="D1017" s="4"/>
    </row>
    <row r="1018" spans="1:4" x14ac:dyDescent="0.15">
      <c r="A1018" s="1"/>
      <c r="B1018" s="4"/>
      <c r="C1018" s="2"/>
      <c r="D1018" s="4"/>
    </row>
    <row r="1019" spans="1:4" x14ac:dyDescent="0.15">
      <c r="A1019" s="1"/>
      <c r="B1019" s="4"/>
      <c r="C1019" s="2"/>
      <c r="D1019" s="4"/>
    </row>
    <row r="1020" spans="1:4" x14ac:dyDescent="0.15">
      <c r="A1020" s="1"/>
      <c r="B1020" s="4"/>
      <c r="C1020" s="2"/>
      <c r="D1020" s="4"/>
    </row>
    <row r="1021" spans="1:4" x14ac:dyDescent="0.15">
      <c r="A1021" s="1"/>
      <c r="B1021" s="4"/>
      <c r="C1021" s="2"/>
      <c r="D1021" s="4"/>
    </row>
    <row r="1022" spans="1:4" x14ac:dyDescent="0.15">
      <c r="A1022" s="1"/>
      <c r="B1022" s="4"/>
      <c r="C1022" s="2"/>
      <c r="D1022" s="4"/>
    </row>
    <row r="1023" spans="1:4" x14ac:dyDescent="0.15">
      <c r="A1023" s="1"/>
      <c r="B1023" s="4"/>
      <c r="C1023" s="2"/>
      <c r="D1023" s="4"/>
    </row>
    <row r="1024" spans="1:4" x14ac:dyDescent="0.15">
      <c r="A1024" s="1"/>
      <c r="B1024" s="4"/>
      <c r="C1024" s="2"/>
      <c r="D1024" s="4"/>
    </row>
    <row r="1025" spans="1:4" x14ac:dyDescent="0.15">
      <c r="A1025" s="1"/>
      <c r="B1025" s="4"/>
      <c r="C1025" s="2"/>
      <c r="D1025" s="4"/>
    </row>
    <row r="1026" spans="1:4" x14ac:dyDescent="0.15">
      <c r="A1026" s="1"/>
      <c r="B1026" s="4"/>
      <c r="C1026" s="2"/>
      <c r="D1026" s="4"/>
    </row>
    <row r="1027" spans="1:4" x14ac:dyDescent="0.15">
      <c r="A1027" s="1"/>
      <c r="B1027" s="4"/>
      <c r="C1027" s="2"/>
      <c r="D1027" s="4"/>
    </row>
    <row r="1028" spans="1:4" x14ac:dyDescent="0.15">
      <c r="A1028" s="1"/>
      <c r="B1028" s="4"/>
      <c r="C1028" s="2"/>
      <c r="D1028" s="4"/>
    </row>
    <row r="1029" spans="1:4" x14ac:dyDescent="0.15">
      <c r="A1029" s="1"/>
      <c r="B1029" s="4"/>
      <c r="C1029" s="2"/>
      <c r="D1029" s="4"/>
    </row>
    <row r="1030" spans="1:4" x14ac:dyDescent="0.15">
      <c r="A1030" s="1"/>
      <c r="B1030" s="4"/>
      <c r="C1030" s="2"/>
      <c r="D1030" s="4"/>
    </row>
    <row r="1031" spans="1:4" x14ac:dyDescent="0.15">
      <c r="A1031" s="1"/>
      <c r="B1031" s="4"/>
      <c r="C1031" s="2"/>
      <c r="D1031" s="4"/>
    </row>
    <row r="1032" spans="1:4" x14ac:dyDescent="0.15">
      <c r="A1032" s="1"/>
      <c r="B1032" s="4"/>
      <c r="C1032" s="2"/>
      <c r="D1032" s="4"/>
    </row>
    <row r="1033" spans="1:4" x14ac:dyDescent="0.15">
      <c r="A1033" s="1"/>
      <c r="B1033" s="4"/>
      <c r="C1033" s="2"/>
      <c r="D1033" s="4"/>
    </row>
    <row r="1034" spans="1:4" x14ac:dyDescent="0.15">
      <c r="A1034" s="1"/>
      <c r="B1034" s="4"/>
      <c r="C1034" s="2"/>
      <c r="D1034" s="4"/>
    </row>
    <row r="1035" spans="1:4" x14ac:dyDescent="0.15">
      <c r="A1035" s="1"/>
      <c r="B1035" s="4"/>
      <c r="C1035" s="2"/>
      <c r="D1035" s="4"/>
    </row>
    <row r="1036" spans="1:4" x14ac:dyDescent="0.15">
      <c r="A1036" s="1"/>
      <c r="B1036" s="4"/>
      <c r="C1036" s="2"/>
      <c r="D1036" s="4"/>
    </row>
    <row r="1037" spans="1:4" x14ac:dyDescent="0.15">
      <c r="A1037" s="1"/>
      <c r="B1037" s="4"/>
      <c r="C1037" s="2"/>
      <c r="D1037" s="4"/>
    </row>
    <row r="1038" spans="1:4" x14ac:dyDescent="0.15">
      <c r="A1038" s="1"/>
      <c r="B1038" s="4"/>
      <c r="C1038" s="2"/>
      <c r="D1038" s="4"/>
    </row>
    <row r="1039" spans="1:4" x14ac:dyDescent="0.15">
      <c r="A1039" s="1"/>
      <c r="B1039" s="4"/>
      <c r="C1039" s="2"/>
      <c r="D1039" s="4"/>
    </row>
    <row r="1040" spans="1:4" x14ac:dyDescent="0.15">
      <c r="A1040" s="1"/>
      <c r="B1040" s="4"/>
      <c r="C1040" s="2"/>
      <c r="D1040" s="4"/>
    </row>
    <row r="1041" spans="1:4" x14ac:dyDescent="0.15">
      <c r="A1041" s="1"/>
      <c r="B1041" s="4"/>
      <c r="C1041" s="2"/>
      <c r="D1041" s="4"/>
    </row>
    <row r="1042" spans="1:4" x14ac:dyDescent="0.15">
      <c r="A1042" s="1"/>
      <c r="B1042" s="4"/>
      <c r="C1042" s="2"/>
      <c r="D1042" s="4"/>
    </row>
    <row r="1043" spans="1:4" x14ac:dyDescent="0.15">
      <c r="A1043" s="1"/>
      <c r="B1043" s="4"/>
      <c r="C1043" s="2"/>
      <c r="D1043" s="4"/>
    </row>
    <row r="1044" spans="1:4" x14ac:dyDescent="0.15">
      <c r="A1044" s="1"/>
      <c r="B1044" s="4"/>
      <c r="C1044" s="2"/>
      <c r="D1044" s="4"/>
    </row>
    <row r="1045" spans="1:4" x14ac:dyDescent="0.15">
      <c r="A1045" s="1"/>
      <c r="B1045" s="4"/>
      <c r="C1045" s="2"/>
      <c r="D1045" s="4"/>
    </row>
    <row r="1046" spans="1:4" x14ac:dyDescent="0.15">
      <c r="A1046" s="1"/>
      <c r="B1046" s="4"/>
      <c r="C1046" s="2"/>
      <c r="D1046" s="4"/>
    </row>
    <row r="1047" spans="1:4" x14ac:dyDescent="0.15">
      <c r="A1047" s="1"/>
      <c r="B1047" s="4"/>
      <c r="C1047" s="2"/>
      <c r="D1047" s="4"/>
    </row>
    <row r="1048" spans="1:4" x14ac:dyDescent="0.15">
      <c r="A1048" s="1"/>
      <c r="B1048" s="4"/>
      <c r="C1048" s="2"/>
      <c r="D1048" s="4"/>
    </row>
    <row r="1049" spans="1:4" x14ac:dyDescent="0.15">
      <c r="A1049" s="1"/>
      <c r="B1049" s="4"/>
      <c r="C1049" s="2"/>
      <c r="D1049" s="4"/>
    </row>
    <row r="1050" spans="1:4" x14ac:dyDescent="0.15">
      <c r="A1050" s="1"/>
      <c r="B1050" s="4"/>
      <c r="C1050" s="2"/>
      <c r="D1050" s="4"/>
    </row>
    <row r="1051" spans="1:4" x14ac:dyDescent="0.15">
      <c r="A1051" s="1"/>
      <c r="B1051" s="4"/>
      <c r="C1051" s="2"/>
      <c r="D1051" s="4"/>
    </row>
    <row r="1052" spans="1:4" x14ac:dyDescent="0.15">
      <c r="A1052" s="1"/>
      <c r="B1052" s="4"/>
      <c r="C1052" s="2"/>
      <c r="D1052" s="4"/>
    </row>
    <row r="1053" spans="1:4" x14ac:dyDescent="0.15">
      <c r="A1053" s="1"/>
      <c r="B1053" s="4"/>
      <c r="C1053" s="2"/>
      <c r="D1053" s="4"/>
    </row>
    <row r="1054" spans="1:4" x14ac:dyDescent="0.15">
      <c r="A1054" s="1"/>
      <c r="B1054" s="4"/>
      <c r="C1054" s="2"/>
      <c r="D1054" s="4"/>
    </row>
    <row r="1055" spans="1:4" x14ac:dyDescent="0.15">
      <c r="A1055" s="1"/>
      <c r="B1055" s="4"/>
      <c r="C1055" s="2"/>
      <c r="D1055" s="4"/>
    </row>
    <row r="1056" spans="1:4" x14ac:dyDescent="0.15">
      <c r="A1056" s="1"/>
      <c r="B1056" s="4"/>
      <c r="C1056" s="2"/>
      <c r="D1056" s="4"/>
    </row>
    <row r="1057" spans="1:4" x14ac:dyDescent="0.15">
      <c r="A1057" s="1"/>
      <c r="B1057" s="4"/>
      <c r="C1057" s="2"/>
      <c r="D1057" s="4"/>
    </row>
    <row r="1058" spans="1:4" x14ac:dyDescent="0.15">
      <c r="A1058" s="1"/>
      <c r="B1058" s="4"/>
      <c r="C1058" s="2"/>
      <c r="D1058" s="4"/>
    </row>
    <row r="1059" spans="1:4" x14ac:dyDescent="0.15">
      <c r="A1059" s="1"/>
      <c r="B1059" s="4"/>
      <c r="C1059" s="2"/>
      <c r="D1059" s="4"/>
    </row>
    <row r="1060" spans="1:4" x14ac:dyDescent="0.15">
      <c r="A1060" s="1"/>
      <c r="B1060" s="4"/>
      <c r="C1060" s="2"/>
      <c r="D1060" s="4"/>
    </row>
    <row r="1061" spans="1:4" x14ac:dyDescent="0.15">
      <c r="A1061" s="1"/>
      <c r="B1061" s="4"/>
      <c r="C1061" s="2"/>
      <c r="D1061" s="4"/>
    </row>
    <row r="1062" spans="1:4" x14ac:dyDescent="0.15">
      <c r="A1062" s="1"/>
      <c r="B1062" s="4"/>
      <c r="C1062" s="2"/>
      <c r="D1062" s="4"/>
    </row>
    <row r="1063" spans="1:4" x14ac:dyDescent="0.15">
      <c r="A1063" s="1"/>
      <c r="B1063" s="4"/>
      <c r="C1063" s="2"/>
      <c r="D1063" s="4"/>
    </row>
    <row r="1064" spans="1:4" x14ac:dyDescent="0.15">
      <c r="A1064" s="1"/>
      <c r="B1064" s="4"/>
      <c r="C1064" s="2"/>
      <c r="D1064" s="4"/>
    </row>
    <row r="1065" spans="1:4" x14ac:dyDescent="0.15">
      <c r="A1065" s="1"/>
      <c r="B1065" s="4"/>
      <c r="C1065" s="2"/>
      <c r="D1065" s="4"/>
    </row>
    <row r="1066" spans="1:4" x14ac:dyDescent="0.15">
      <c r="A1066" s="1"/>
      <c r="B1066" s="4"/>
      <c r="C1066" s="2"/>
      <c r="D1066" s="4"/>
    </row>
    <row r="1067" spans="1:4" x14ac:dyDescent="0.15">
      <c r="A1067" s="1"/>
      <c r="B1067" s="4"/>
      <c r="C1067" s="2"/>
      <c r="D1067" s="4"/>
    </row>
    <row r="1068" spans="1:4" x14ac:dyDescent="0.15">
      <c r="A1068" s="1"/>
      <c r="B1068" s="4"/>
      <c r="C1068" s="2"/>
      <c r="D1068" s="4"/>
    </row>
    <row r="1069" spans="1:4" x14ac:dyDescent="0.15">
      <c r="A1069" s="1"/>
      <c r="B1069" s="4"/>
      <c r="C1069" s="2"/>
      <c r="D1069" s="4"/>
    </row>
    <row r="1070" spans="1:4" x14ac:dyDescent="0.15">
      <c r="A1070" s="1"/>
      <c r="B1070" s="4"/>
      <c r="C1070" s="2"/>
      <c r="D1070" s="4"/>
    </row>
    <row r="1071" spans="1:4" x14ac:dyDescent="0.15">
      <c r="A1071" s="1"/>
      <c r="B1071" s="4"/>
      <c r="C1071" s="2"/>
      <c r="D1071" s="4"/>
    </row>
    <row r="1072" spans="1:4" x14ac:dyDescent="0.15">
      <c r="A1072" s="1"/>
      <c r="B1072" s="4"/>
      <c r="C1072" s="2"/>
      <c r="D1072" s="4"/>
    </row>
    <row r="1073" spans="1:4" x14ac:dyDescent="0.15">
      <c r="A1073" s="1"/>
      <c r="B1073" s="4"/>
      <c r="C1073" s="2"/>
      <c r="D1073" s="4"/>
    </row>
    <row r="1074" spans="1:4" x14ac:dyDescent="0.15">
      <c r="A1074" s="1"/>
      <c r="B1074" s="4"/>
      <c r="C1074" s="2"/>
      <c r="D1074" s="4"/>
    </row>
    <row r="1075" spans="1:4" x14ac:dyDescent="0.15">
      <c r="A1075" s="1"/>
      <c r="B1075" s="4"/>
      <c r="C1075" s="2"/>
      <c r="D1075" s="4"/>
    </row>
    <row r="1076" spans="1:4" x14ac:dyDescent="0.15">
      <c r="A1076" s="1"/>
      <c r="B1076" s="4"/>
      <c r="C1076" s="2"/>
      <c r="D1076" s="4"/>
    </row>
    <row r="1077" spans="1:4" x14ac:dyDescent="0.15">
      <c r="A1077" s="1"/>
      <c r="B1077" s="4"/>
      <c r="C1077" s="2"/>
      <c r="D1077" s="4"/>
    </row>
    <row r="1078" spans="1:4" x14ac:dyDescent="0.15">
      <c r="A1078" s="1"/>
      <c r="B1078" s="4"/>
      <c r="C1078" s="2"/>
      <c r="D1078" s="4"/>
    </row>
    <row r="1079" spans="1:4" x14ac:dyDescent="0.15">
      <c r="A1079" s="1"/>
      <c r="B1079" s="4"/>
      <c r="C1079" s="2"/>
      <c r="D1079" s="4"/>
    </row>
    <row r="1080" spans="1:4" x14ac:dyDescent="0.15">
      <c r="A1080" s="1"/>
      <c r="B1080" s="4"/>
      <c r="C1080" s="2"/>
      <c r="D1080" s="4"/>
    </row>
    <row r="1081" spans="1:4" x14ac:dyDescent="0.15">
      <c r="A1081" s="1"/>
      <c r="B1081" s="4"/>
      <c r="C1081" s="2"/>
      <c r="D1081" s="4"/>
    </row>
    <row r="1082" spans="1:4" x14ac:dyDescent="0.15">
      <c r="A1082" s="1"/>
      <c r="B1082" s="4"/>
      <c r="C1082" s="2"/>
      <c r="D1082" s="4"/>
    </row>
    <row r="1083" spans="1:4" x14ac:dyDescent="0.15">
      <c r="A1083" s="1"/>
      <c r="B1083" s="4"/>
      <c r="C1083" s="2"/>
      <c r="D1083" s="4"/>
    </row>
    <row r="1084" spans="1:4" x14ac:dyDescent="0.15">
      <c r="A1084" s="1"/>
      <c r="B1084" s="4"/>
      <c r="C1084" s="2"/>
      <c r="D1084" s="4"/>
    </row>
    <row r="1085" spans="1:4" x14ac:dyDescent="0.15">
      <c r="A1085" s="1"/>
      <c r="B1085" s="4"/>
      <c r="C1085" s="2"/>
      <c r="D1085" s="4"/>
    </row>
    <row r="1086" spans="1:4" x14ac:dyDescent="0.15">
      <c r="A1086" s="1"/>
      <c r="B1086" s="4"/>
      <c r="C1086" s="2"/>
      <c r="D1086" s="4"/>
    </row>
    <row r="1087" spans="1:4" x14ac:dyDescent="0.15">
      <c r="A1087" s="1"/>
      <c r="B1087" s="4"/>
      <c r="C1087" s="2"/>
      <c r="D1087" s="4"/>
    </row>
    <row r="1088" spans="1:4" x14ac:dyDescent="0.15">
      <c r="A1088" s="1"/>
      <c r="B1088" s="4"/>
      <c r="C1088" s="2"/>
      <c r="D1088" s="4"/>
    </row>
    <row r="1089" spans="1:4" x14ac:dyDescent="0.15">
      <c r="A1089" s="1"/>
      <c r="B1089" s="4"/>
      <c r="C1089" s="2"/>
      <c r="D1089" s="4"/>
    </row>
    <row r="1090" spans="1:4" x14ac:dyDescent="0.15">
      <c r="A1090" s="1"/>
      <c r="B1090" s="4"/>
      <c r="C1090" s="2"/>
      <c r="D1090" s="4"/>
    </row>
    <row r="1091" spans="1:4" x14ac:dyDescent="0.15">
      <c r="A1091" s="1"/>
      <c r="B1091" s="4"/>
      <c r="C1091" s="2"/>
      <c r="D1091" s="4"/>
    </row>
    <row r="1092" spans="1:4" x14ac:dyDescent="0.15">
      <c r="A1092" s="1"/>
      <c r="B1092" s="4"/>
      <c r="C1092" s="2"/>
      <c r="D1092" s="4"/>
    </row>
    <row r="1093" spans="1:4" x14ac:dyDescent="0.15">
      <c r="A1093" s="1"/>
      <c r="B1093" s="4"/>
      <c r="C1093" s="2"/>
      <c r="D1093" s="4"/>
    </row>
    <row r="1094" spans="1:4" x14ac:dyDescent="0.15">
      <c r="A1094" s="1"/>
      <c r="B1094" s="4"/>
      <c r="C1094" s="2"/>
      <c r="D1094" s="4"/>
    </row>
    <row r="1095" spans="1:4" x14ac:dyDescent="0.15">
      <c r="A1095" s="1"/>
      <c r="B1095" s="4"/>
      <c r="C1095" s="2"/>
      <c r="D1095" s="4"/>
    </row>
    <row r="1096" spans="1:4" x14ac:dyDescent="0.15">
      <c r="A1096" s="1"/>
      <c r="B1096" s="4"/>
      <c r="C1096" s="2"/>
      <c r="D1096" s="4"/>
    </row>
    <row r="1097" spans="1:4" x14ac:dyDescent="0.15">
      <c r="A1097" s="1"/>
      <c r="B1097" s="4"/>
      <c r="C1097" s="2"/>
      <c r="D1097" s="4"/>
    </row>
    <row r="1098" spans="1:4" x14ac:dyDescent="0.15">
      <c r="A1098" s="1"/>
      <c r="B1098" s="4"/>
      <c r="C1098" s="2"/>
      <c r="D1098" s="4"/>
    </row>
    <row r="1099" spans="1:4" x14ac:dyDescent="0.15">
      <c r="A1099" s="1"/>
      <c r="B1099" s="4"/>
      <c r="C1099" s="2"/>
      <c r="D1099" s="4"/>
    </row>
    <row r="1100" spans="1:4" x14ac:dyDescent="0.15">
      <c r="A1100" s="1"/>
      <c r="B1100" s="4"/>
      <c r="C1100" s="2"/>
      <c r="D1100" s="4"/>
    </row>
    <row r="1101" spans="1:4" x14ac:dyDescent="0.15">
      <c r="A1101" s="1"/>
      <c r="B1101" s="4"/>
      <c r="C1101" s="2"/>
      <c r="D1101" s="4"/>
    </row>
    <row r="1102" spans="1:4" x14ac:dyDescent="0.15">
      <c r="A1102" s="1"/>
      <c r="B1102" s="4"/>
      <c r="C1102" s="2"/>
      <c r="D1102" s="4"/>
    </row>
    <row r="1103" spans="1:4" x14ac:dyDescent="0.15">
      <c r="A1103" s="1"/>
      <c r="B1103" s="4"/>
      <c r="C1103" s="2"/>
      <c r="D1103" s="4"/>
    </row>
    <row r="1104" spans="1:4" x14ac:dyDescent="0.15">
      <c r="A1104" s="1"/>
      <c r="B1104" s="4"/>
      <c r="C1104" s="2"/>
      <c r="D1104" s="4"/>
    </row>
    <row r="1105" spans="1:4" x14ac:dyDescent="0.15">
      <c r="A1105" s="1"/>
      <c r="B1105" s="4"/>
      <c r="C1105" s="2"/>
      <c r="D1105" s="4"/>
    </row>
    <row r="1106" spans="1:4" x14ac:dyDescent="0.15">
      <c r="A1106" s="1"/>
      <c r="B1106" s="4"/>
      <c r="C1106" s="2"/>
      <c r="D1106" s="4"/>
    </row>
    <row r="1107" spans="1:4" x14ac:dyDescent="0.15">
      <c r="A1107" s="1"/>
      <c r="B1107" s="4"/>
      <c r="C1107" s="2"/>
      <c r="D1107" s="4"/>
    </row>
    <row r="1108" spans="1:4" x14ac:dyDescent="0.15">
      <c r="A1108" s="1"/>
      <c r="B1108" s="4"/>
      <c r="C1108" s="2"/>
      <c r="D1108" s="4"/>
    </row>
    <row r="1109" spans="1:4" x14ac:dyDescent="0.15">
      <c r="A1109" s="1"/>
      <c r="B1109" s="4"/>
      <c r="C1109" s="2"/>
      <c r="D1109" s="4"/>
    </row>
    <row r="1110" spans="1:4" x14ac:dyDescent="0.15">
      <c r="A1110" s="1"/>
      <c r="B1110" s="4"/>
      <c r="C1110" s="2"/>
      <c r="D1110" s="4"/>
    </row>
    <row r="1111" spans="1:4" x14ac:dyDescent="0.15">
      <c r="A1111" s="1"/>
      <c r="B1111" s="4"/>
      <c r="C1111" s="2"/>
      <c r="D1111" s="4"/>
    </row>
    <row r="1112" spans="1:4" x14ac:dyDescent="0.15">
      <c r="A1112" s="1"/>
      <c r="B1112" s="4"/>
      <c r="C1112" s="2"/>
      <c r="D1112" s="4"/>
    </row>
    <row r="1113" spans="1:4" x14ac:dyDescent="0.15">
      <c r="A1113" s="1"/>
      <c r="B1113" s="4"/>
      <c r="C1113" s="2"/>
      <c r="D1113" s="4"/>
    </row>
    <row r="1114" spans="1:4" x14ac:dyDescent="0.15">
      <c r="A1114" s="1"/>
      <c r="B1114" s="4"/>
      <c r="C1114" s="2"/>
      <c r="D1114" s="4"/>
    </row>
    <row r="1115" spans="1:4" x14ac:dyDescent="0.15">
      <c r="A1115" s="1"/>
      <c r="B1115" s="4"/>
      <c r="C1115" s="2"/>
      <c r="D1115" s="4"/>
    </row>
    <row r="1116" spans="1:4" x14ac:dyDescent="0.15">
      <c r="A1116" s="1"/>
      <c r="B1116" s="4"/>
      <c r="C1116" s="2"/>
      <c r="D1116" s="4"/>
    </row>
    <row r="1117" spans="1:4" x14ac:dyDescent="0.15">
      <c r="A1117" s="1"/>
      <c r="B1117" s="4"/>
      <c r="C1117" s="2"/>
      <c r="D1117" s="4"/>
    </row>
    <row r="1118" spans="1:4" x14ac:dyDescent="0.15">
      <c r="A1118" s="1"/>
      <c r="B1118" s="4"/>
      <c r="C1118" s="2"/>
      <c r="D1118" s="4"/>
    </row>
    <row r="1119" spans="1:4" x14ac:dyDescent="0.15">
      <c r="A1119" s="1"/>
      <c r="B1119" s="4"/>
      <c r="C1119" s="2"/>
      <c r="D1119" s="4"/>
    </row>
    <row r="1120" spans="1:4" x14ac:dyDescent="0.15">
      <c r="A1120" s="1"/>
      <c r="B1120" s="4"/>
      <c r="C1120" s="2"/>
      <c r="D1120" s="4"/>
    </row>
    <row r="1121" spans="1:4" x14ac:dyDescent="0.15">
      <c r="A1121" s="1"/>
      <c r="B1121" s="4"/>
      <c r="C1121" s="2"/>
      <c r="D1121" s="4"/>
    </row>
    <row r="1122" spans="1:4" x14ac:dyDescent="0.15">
      <c r="A1122" s="1"/>
      <c r="B1122" s="4"/>
      <c r="C1122" s="2"/>
      <c r="D1122" s="4"/>
    </row>
    <row r="1123" spans="1:4" x14ac:dyDescent="0.15">
      <c r="A1123" s="1"/>
      <c r="B1123" s="4"/>
      <c r="C1123" s="2"/>
      <c r="D1123" s="4"/>
    </row>
    <row r="1124" spans="1:4" x14ac:dyDescent="0.15">
      <c r="A1124" s="1"/>
      <c r="B1124" s="4"/>
      <c r="C1124" s="2"/>
      <c r="D1124" s="4"/>
    </row>
    <row r="1125" spans="1:4" x14ac:dyDescent="0.15">
      <c r="A1125" s="1"/>
      <c r="B1125" s="4"/>
      <c r="C1125" s="2"/>
      <c r="D1125" s="4"/>
    </row>
    <row r="1126" spans="1:4" x14ac:dyDescent="0.15">
      <c r="A1126" s="1"/>
      <c r="B1126" s="4"/>
      <c r="C1126" s="2"/>
      <c r="D1126" s="4"/>
    </row>
    <row r="1127" spans="1:4" x14ac:dyDescent="0.15">
      <c r="A1127" s="1"/>
      <c r="B1127" s="4"/>
      <c r="C1127" s="2"/>
      <c r="D1127" s="4"/>
    </row>
    <row r="1128" spans="1:4" x14ac:dyDescent="0.15">
      <c r="A1128" s="1"/>
      <c r="B1128" s="4"/>
      <c r="C1128" s="2"/>
      <c r="D1128" s="4"/>
    </row>
    <row r="1129" spans="1:4" x14ac:dyDescent="0.15">
      <c r="A1129" s="1"/>
      <c r="B1129" s="4"/>
      <c r="C1129" s="2"/>
      <c r="D1129" s="4"/>
    </row>
    <row r="1130" spans="1:4" x14ac:dyDescent="0.15">
      <c r="A1130" s="1"/>
      <c r="B1130" s="4"/>
      <c r="C1130" s="2"/>
      <c r="D1130" s="4"/>
    </row>
    <row r="1131" spans="1:4" x14ac:dyDescent="0.15">
      <c r="A1131" s="1"/>
      <c r="B1131" s="4"/>
      <c r="C1131" s="2"/>
      <c r="D1131" s="4"/>
    </row>
    <row r="1132" spans="1:4" x14ac:dyDescent="0.15">
      <c r="A1132" s="1"/>
      <c r="B1132" s="4"/>
      <c r="C1132" s="2"/>
      <c r="D1132" s="4"/>
    </row>
    <row r="1133" spans="1:4" x14ac:dyDescent="0.15">
      <c r="A1133" s="1"/>
      <c r="B1133" s="4"/>
      <c r="C1133" s="2"/>
      <c r="D1133" s="4"/>
    </row>
    <row r="1134" spans="1:4" x14ac:dyDescent="0.15">
      <c r="A1134" s="1"/>
      <c r="B1134" s="4"/>
      <c r="C1134" s="2"/>
      <c r="D1134" s="4"/>
    </row>
    <row r="1135" spans="1:4" x14ac:dyDescent="0.15">
      <c r="A1135" s="1"/>
      <c r="B1135" s="4"/>
      <c r="C1135" s="2"/>
      <c r="D1135" s="4"/>
    </row>
    <row r="1136" spans="1:4" x14ac:dyDescent="0.15">
      <c r="A1136" s="1"/>
      <c r="B1136" s="4"/>
      <c r="C1136" s="2"/>
      <c r="D1136" s="4"/>
    </row>
    <row r="1137" spans="1:4" x14ac:dyDescent="0.15">
      <c r="A1137" s="1"/>
      <c r="B1137" s="4"/>
      <c r="C1137" s="2"/>
      <c r="D1137" s="4"/>
    </row>
    <row r="1138" spans="1:4" x14ac:dyDescent="0.15">
      <c r="A1138" s="1"/>
      <c r="B1138" s="4"/>
      <c r="C1138" s="2"/>
      <c r="D1138" s="4"/>
    </row>
    <row r="1139" spans="1:4" x14ac:dyDescent="0.15">
      <c r="A1139" s="1"/>
      <c r="B1139" s="4"/>
      <c r="C1139" s="2"/>
      <c r="D1139" s="4"/>
    </row>
    <row r="1140" spans="1:4" x14ac:dyDescent="0.15">
      <c r="A1140" s="1"/>
      <c r="B1140" s="4"/>
      <c r="C1140" s="2"/>
      <c r="D1140" s="4"/>
    </row>
    <row r="1141" spans="1:4" x14ac:dyDescent="0.15">
      <c r="A1141" s="1"/>
      <c r="B1141" s="4"/>
      <c r="C1141" s="2"/>
      <c r="D1141" s="4"/>
    </row>
    <row r="1142" spans="1:4" x14ac:dyDescent="0.15">
      <c r="A1142" s="1"/>
      <c r="B1142" s="4"/>
      <c r="C1142" s="2"/>
      <c r="D1142" s="4"/>
    </row>
    <row r="1143" spans="1:4" x14ac:dyDescent="0.15">
      <c r="A1143" s="1"/>
      <c r="B1143" s="4"/>
      <c r="C1143" s="2"/>
      <c r="D1143" s="4"/>
    </row>
    <row r="1144" spans="1:4" x14ac:dyDescent="0.15">
      <c r="A1144" s="1"/>
      <c r="B1144" s="4"/>
      <c r="C1144" s="2"/>
      <c r="D1144" s="4"/>
    </row>
    <row r="1145" spans="1:4" x14ac:dyDescent="0.15">
      <c r="A1145" s="1"/>
      <c r="B1145" s="4"/>
      <c r="C1145" s="2"/>
      <c r="D1145" s="4"/>
    </row>
    <row r="1146" spans="1:4" x14ac:dyDescent="0.15">
      <c r="A1146" s="1"/>
      <c r="B1146" s="4"/>
      <c r="C1146" s="2"/>
      <c r="D1146" s="4"/>
    </row>
    <row r="1147" spans="1:4" x14ac:dyDescent="0.15">
      <c r="A1147" s="1"/>
      <c r="B1147" s="4"/>
      <c r="C1147" s="2"/>
      <c r="D1147" s="4"/>
    </row>
    <row r="1148" spans="1:4" x14ac:dyDescent="0.15">
      <c r="A1148" s="1"/>
      <c r="B1148" s="4"/>
      <c r="C1148" s="2"/>
      <c r="D1148" s="4"/>
    </row>
    <row r="1149" spans="1:4" x14ac:dyDescent="0.15">
      <c r="A1149" s="1"/>
      <c r="B1149" s="4"/>
      <c r="C1149" s="2"/>
      <c r="D1149" s="4"/>
    </row>
    <row r="1150" spans="1:4" x14ac:dyDescent="0.15">
      <c r="A1150" s="1"/>
      <c r="B1150" s="4"/>
      <c r="C1150" s="2"/>
      <c r="D1150" s="4"/>
    </row>
    <row r="1151" spans="1:4" x14ac:dyDescent="0.15">
      <c r="A1151" s="1"/>
      <c r="B1151" s="4"/>
      <c r="C1151" s="2"/>
      <c r="D1151" s="4"/>
    </row>
    <row r="1152" spans="1:4" x14ac:dyDescent="0.15">
      <c r="A1152" s="1"/>
      <c r="B1152" s="4"/>
      <c r="C1152" s="2"/>
      <c r="D1152" s="4"/>
    </row>
    <row r="1153" spans="1:4" x14ac:dyDescent="0.15">
      <c r="A1153" s="1"/>
      <c r="B1153" s="4"/>
      <c r="C1153" s="2"/>
      <c r="D1153" s="4"/>
    </row>
    <row r="1154" spans="1:4" x14ac:dyDescent="0.15">
      <c r="A1154" s="1"/>
      <c r="B1154" s="4"/>
      <c r="C1154" s="2"/>
      <c r="D1154" s="4"/>
    </row>
    <row r="1155" spans="1:4" x14ac:dyDescent="0.15">
      <c r="A1155" s="1"/>
      <c r="B1155" s="4"/>
      <c r="C1155" s="2"/>
      <c r="D1155" s="4"/>
    </row>
    <row r="1156" spans="1:4" x14ac:dyDescent="0.15">
      <c r="A1156" s="1"/>
      <c r="B1156" s="4"/>
      <c r="C1156" s="2"/>
      <c r="D1156" s="4"/>
    </row>
    <row r="1157" spans="1:4" x14ac:dyDescent="0.15">
      <c r="A1157" s="1"/>
      <c r="B1157" s="4"/>
      <c r="C1157" s="2"/>
      <c r="D1157" s="4"/>
    </row>
    <row r="1158" spans="1:4" x14ac:dyDescent="0.15">
      <c r="A1158" s="1"/>
      <c r="B1158" s="4"/>
      <c r="C1158" s="2"/>
      <c r="D1158" s="4"/>
    </row>
    <row r="1159" spans="1:4" x14ac:dyDescent="0.15">
      <c r="A1159" s="1"/>
      <c r="B1159" s="4"/>
      <c r="C1159" s="2"/>
      <c r="D1159" s="4"/>
    </row>
    <row r="1160" spans="1:4" x14ac:dyDescent="0.15">
      <c r="A1160" s="1"/>
      <c r="B1160" s="4"/>
      <c r="C1160" s="2"/>
      <c r="D1160" s="4"/>
    </row>
    <row r="1161" spans="1:4" x14ac:dyDescent="0.15">
      <c r="A1161" s="1"/>
      <c r="B1161" s="4"/>
      <c r="C1161" s="2"/>
      <c r="D1161" s="4"/>
    </row>
    <row r="1162" spans="1:4" x14ac:dyDescent="0.15">
      <c r="A1162" s="1"/>
      <c r="B1162" s="4"/>
      <c r="C1162" s="2"/>
      <c r="D1162" s="4"/>
    </row>
    <row r="1163" spans="1:4" x14ac:dyDescent="0.15">
      <c r="A1163" s="1"/>
      <c r="B1163" s="4"/>
      <c r="C1163" s="2"/>
      <c r="D1163" s="4"/>
    </row>
    <row r="1164" spans="1:4" x14ac:dyDescent="0.15">
      <c r="A1164" s="1"/>
      <c r="B1164" s="4"/>
      <c r="C1164" s="2"/>
      <c r="D1164" s="4"/>
    </row>
    <row r="1165" spans="1:4" x14ac:dyDescent="0.15">
      <c r="A1165" s="1"/>
      <c r="B1165" s="4"/>
      <c r="C1165" s="2"/>
      <c r="D1165" s="4"/>
    </row>
    <row r="1166" spans="1:4" x14ac:dyDescent="0.15">
      <c r="A1166" s="1"/>
      <c r="B1166" s="4"/>
      <c r="C1166" s="2"/>
      <c r="D1166" s="4"/>
    </row>
    <row r="1167" spans="1:4" x14ac:dyDescent="0.15">
      <c r="A1167" s="1"/>
      <c r="B1167" s="4"/>
      <c r="C1167" s="2"/>
      <c r="D1167" s="4"/>
    </row>
    <row r="1168" spans="1:4" x14ac:dyDescent="0.15">
      <c r="A1168" s="1"/>
      <c r="B1168" s="4"/>
      <c r="C1168" s="2"/>
      <c r="D1168" s="4"/>
    </row>
    <row r="1169" spans="1:4" x14ac:dyDescent="0.15">
      <c r="A1169" s="1"/>
      <c r="B1169" s="4"/>
      <c r="C1169" s="2"/>
      <c r="D1169" s="4"/>
    </row>
    <row r="1170" spans="1:4" x14ac:dyDescent="0.15">
      <c r="A1170" s="1"/>
      <c r="B1170" s="4"/>
      <c r="C1170" s="2"/>
      <c r="D1170" s="4"/>
    </row>
    <row r="1171" spans="1:4" x14ac:dyDescent="0.15">
      <c r="A1171" s="1"/>
      <c r="B1171" s="4"/>
      <c r="C1171" s="2"/>
      <c r="D1171" s="4"/>
    </row>
    <row r="1172" spans="1:4" x14ac:dyDescent="0.15">
      <c r="A1172" s="1"/>
      <c r="B1172" s="4"/>
      <c r="C1172" s="2"/>
      <c r="D1172" s="4"/>
    </row>
    <row r="1173" spans="1:4" x14ac:dyDescent="0.15">
      <c r="A1173" s="1"/>
      <c r="B1173" s="4"/>
      <c r="C1173" s="2"/>
      <c r="D1173" s="4"/>
    </row>
    <row r="1174" spans="1:4" x14ac:dyDescent="0.15">
      <c r="A1174" s="1"/>
      <c r="B1174" s="4"/>
      <c r="C1174" s="2"/>
      <c r="D1174" s="4"/>
    </row>
    <row r="1175" spans="1:4" x14ac:dyDescent="0.15">
      <c r="A1175" s="1"/>
      <c r="B1175" s="4"/>
      <c r="C1175" s="2"/>
      <c r="D1175" s="4"/>
    </row>
    <row r="1176" spans="1:4" x14ac:dyDescent="0.15">
      <c r="A1176" s="1"/>
      <c r="B1176" s="4"/>
      <c r="C1176" s="2"/>
      <c r="D1176" s="4"/>
    </row>
    <row r="1177" spans="1:4" x14ac:dyDescent="0.15">
      <c r="A1177" s="1"/>
      <c r="B1177" s="4"/>
      <c r="C1177" s="2"/>
      <c r="D1177" s="4"/>
    </row>
    <row r="1178" spans="1:4" x14ac:dyDescent="0.15">
      <c r="A1178" s="1"/>
      <c r="B1178" s="4"/>
      <c r="C1178" s="2"/>
      <c r="D1178" s="4"/>
    </row>
    <row r="1179" spans="1:4" x14ac:dyDescent="0.15">
      <c r="A1179" s="1"/>
      <c r="B1179" s="4"/>
      <c r="C1179" s="2"/>
      <c r="D1179" s="4"/>
    </row>
    <row r="1180" spans="1:4" x14ac:dyDescent="0.15">
      <c r="A1180" s="1"/>
      <c r="B1180" s="4"/>
      <c r="C1180" s="2"/>
      <c r="D1180" s="4"/>
    </row>
    <row r="1181" spans="1:4" x14ac:dyDescent="0.15">
      <c r="A1181" s="1"/>
      <c r="B1181" s="4"/>
      <c r="C1181" s="2"/>
      <c r="D1181" s="4"/>
    </row>
    <row r="1182" spans="1:4" x14ac:dyDescent="0.15">
      <c r="A1182" s="1"/>
      <c r="B1182" s="4"/>
      <c r="C1182" s="2"/>
      <c r="D1182" s="4"/>
    </row>
    <row r="1183" spans="1:4" x14ac:dyDescent="0.15">
      <c r="A1183" s="1"/>
      <c r="B1183" s="4"/>
      <c r="C1183" s="2"/>
      <c r="D1183" s="4"/>
    </row>
    <row r="1184" spans="1:4" x14ac:dyDescent="0.15">
      <c r="A1184" s="1"/>
      <c r="B1184" s="4"/>
      <c r="C1184" s="2"/>
      <c r="D1184" s="4"/>
    </row>
    <row r="1185" spans="1:4" x14ac:dyDescent="0.15">
      <c r="A1185" s="1"/>
      <c r="B1185" s="4"/>
      <c r="C1185" s="2"/>
      <c r="D1185" s="4"/>
    </row>
    <row r="1186" spans="1:4" x14ac:dyDescent="0.15">
      <c r="A1186" s="1"/>
      <c r="B1186" s="4"/>
      <c r="C1186" s="2"/>
      <c r="D1186" s="4"/>
    </row>
    <row r="1187" spans="1:4" x14ac:dyDescent="0.15">
      <c r="A1187" s="1"/>
      <c r="B1187" s="4"/>
      <c r="C1187" s="2"/>
      <c r="D1187" s="4"/>
    </row>
    <row r="1188" spans="1:4" x14ac:dyDescent="0.15">
      <c r="A1188" s="1"/>
      <c r="B1188" s="4"/>
      <c r="C1188" s="2"/>
      <c r="D1188" s="4"/>
    </row>
    <row r="1189" spans="1:4" x14ac:dyDescent="0.15">
      <c r="A1189" s="1"/>
      <c r="B1189" s="4"/>
      <c r="C1189" s="2"/>
      <c r="D1189" s="4"/>
    </row>
    <row r="1190" spans="1:4" x14ac:dyDescent="0.15">
      <c r="A1190" s="1"/>
      <c r="B1190" s="4"/>
      <c r="C1190" s="2"/>
      <c r="D1190" s="4"/>
    </row>
    <row r="1191" spans="1:4" x14ac:dyDescent="0.15">
      <c r="A1191" s="1"/>
      <c r="B1191" s="4"/>
      <c r="C1191" s="2"/>
      <c r="D1191" s="4"/>
    </row>
    <row r="1192" spans="1:4" x14ac:dyDescent="0.15">
      <c r="A1192" s="1"/>
      <c r="B1192" s="4"/>
      <c r="C1192" s="2"/>
      <c r="D1192" s="4"/>
    </row>
    <row r="1193" spans="1:4" x14ac:dyDescent="0.15">
      <c r="A1193" s="1"/>
      <c r="B1193" s="4"/>
      <c r="C1193" s="2"/>
      <c r="D1193" s="4"/>
    </row>
    <row r="1194" spans="1:4" x14ac:dyDescent="0.15">
      <c r="A1194" s="1"/>
      <c r="B1194" s="4"/>
      <c r="C1194" s="2"/>
      <c r="D1194" s="4"/>
    </row>
    <row r="1195" spans="1:4" x14ac:dyDescent="0.15">
      <c r="A1195" s="1"/>
      <c r="B1195" s="4"/>
      <c r="C1195" s="2"/>
      <c r="D1195" s="4"/>
    </row>
    <row r="1196" spans="1:4" x14ac:dyDescent="0.15">
      <c r="A1196" s="1"/>
      <c r="B1196" s="4"/>
      <c r="C1196" s="2"/>
      <c r="D1196" s="4"/>
    </row>
    <row r="1197" spans="1:4" x14ac:dyDescent="0.15">
      <c r="A1197" s="1"/>
      <c r="B1197" s="4"/>
      <c r="C1197" s="2"/>
      <c r="D1197" s="4"/>
    </row>
    <row r="1198" spans="1:4" x14ac:dyDescent="0.15">
      <c r="A1198" s="1"/>
      <c r="B1198" s="4"/>
      <c r="C1198" s="2"/>
      <c r="D1198" s="4"/>
    </row>
    <row r="1199" spans="1:4" x14ac:dyDescent="0.15">
      <c r="A1199" s="1"/>
      <c r="B1199" s="4"/>
      <c r="C1199" s="2"/>
      <c r="D1199" s="4"/>
    </row>
    <row r="1200" spans="1:4" x14ac:dyDescent="0.15">
      <c r="A1200" s="1"/>
      <c r="B1200" s="4"/>
      <c r="C1200" s="2"/>
      <c r="D1200" s="4"/>
    </row>
    <row r="1201" spans="1:4" x14ac:dyDescent="0.15">
      <c r="A1201" s="1"/>
      <c r="B1201" s="4"/>
      <c r="C1201" s="2"/>
      <c r="D1201" s="4"/>
    </row>
    <row r="1202" spans="1:4" x14ac:dyDescent="0.15">
      <c r="A1202" s="1"/>
      <c r="B1202" s="4"/>
      <c r="C1202" s="2"/>
      <c r="D1202" s="4"/>
    </row>
    <row r="1203" spans="1:4" x14ac:dyDescent="0.15">
      <c r="A1203" s="1"/>
      <c r="B1203" s="4"/>
      <c r="C1203" s="2"/>
      <c r="D1203" s="4"/>
    </row>
    <row r="1204" spans="1:4" x14ac:dyDescent="0.15">
      <c r="A1204" s="1"/>
      <c r="B1204" s="4"/>
      <c r="C1204" s="2"/>
      <c r="D1204" s="4"/>
    </row>
    <row r="1205" spans="1:4" x14ac:dyDescent="0.15">
      <c r="A1205" s="1"/>
      <c r="B1205" s="4"/>
      <c r="C1205" s="2"/>
      <c r="D1205" s="4"/>
    </row>
    <row r="1206" spans="1:4" x14ac:dyDescent="0.15">
      <c r="A1206" s="1"/>
      <c r="B1206" s="4"/>
      <c r="C1206" s="2"/>
      <c r="D1206" s="4"/>
    </row>
    <row r="1207" spans="1:4" x14ac:dyDescent="0.15">
      <c r="A1207" s="1"/>
      <c r="B1207" s="4"/>
      <c r="C1207" s="2"/>
      <c r="D1207" s="4"/>
    </row>
    <row r="1208" spans="1:4" x14ac:dyDescent="0.15">
      <c r="A1208" s="1"/>
      <c r="B1208" s="4"/>
      <c r="C1208" s="2"/>
      <c r="D1208" s="4"/>
    </row>
    <row r="1209" spans="1:4" x14ac:dyDescent="0.15">
      <c r="A1209" s="1"/>
      <c r="B1209" s="4"/>
      <c r="C1209" s="2"/>
      <c r="D1209" s="4"/>
    </row>
    <row r="1210" spans="1:4" x14ac:dyDescent="0.15">
      <c r="A1210" s="1"/>
      <c r="B1210" s="4"/>
      <c r="C1210" s="2"/>
      <c r="D1210" s="4"/>
    </row>
    <row r="1211" spans="1:4" x14ac:dyDescent="0.15">
      <c r="A1211" s="1"/>
      <c r="B1211" s="4"/>
      <c r="C1211" s="2"/>
      <c r="D1211" s="4"/>
    </row>
    <row r="1212" spans="1:4" x14ac:dyDescent="0.15">
      <c r="A1212" s="1"/>
      <c r="B1212" s="4"/>
      <c r="C1212" s="2"/>
      <c r="D1212" s="4"/>
    </row>
  </sheetData>
  <autoFilter ref="A1:D110" xr:uid="{FACC7E81-AC49-4C3E-963E-2FAC17E71993}"/>
  <sortState xmlns:xlrd2="http://schemas.microsoft.com/office/spreadsheetml/2017/richdata2" ref="K67:N93">
    <sortCondition ref="K67:K93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9E387-17CC-4550-ABD9-4D3BA1D9DC6C}">
  <sheetPr codeName="Sheet1"/>
  <dimension ref="A1:P456"/>
  <sheetViews>
    <sheetView view="pageBreakPreview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2" sqref="C2"/>
    </sheetView>
  </sheetViews>
  <sheetFormatPr defaultColWidth="8.125" defaultRowHeight="11.25" x14ac:dyDescent="0.15"/>
  <cols>
    <col min="1" max="1" width="4.5" style="1" bestFit="1" customWidth="1"/>
    <col min="2" max="2" width="37.25" style="1" customWidth="1"/>
    <col min="3" max="3" width="7.625" style="1" bestFit="1" customWidth="1"/>
    <col min="4" max="5" width="7.625" style="1" customWidth="1"/>
    <col min="6" max="6" width="6.75" style="1" bestFit="1" customWidth="1"/>
    <col min="7" max="7" width="6" style="1" bestFit="1" customWidth="1"/>
    <col min="8" max="8" width="6.625" style="1" customWidth="1"/>
    <col min="9" max="9" width="6.75" style="1" bestFit="1" customWidth="1"/>
    <col min="10" max="10" width="15.625" style="1" customWidth="1"/>
    <col min="11" max="11" width="8.125" style="1" customWidth="1"/>
    <col min="12" max="13" width="9" style="1" bestFit="1" customWidth="1"/>
    <col min="14" max="14" width="6" style="1" bestFit="1" customWidth="1"/>
    <col min="15" max="16384" width="8.125" style="1"/>
  </cols>
  <sheetData>
    <row r="1" spans="1:16" x14ac:dyDescent="0.15">
      <c r="A1" s="1" t="s">
        <v>35</v>
      </c>
      <c r="B1" s="1" t="s">
        <v>37</v>
      </c>
      <c r="C1" s="1" t="s">
        <v>36</v>
      </c>
      <c r="D1" s="1" t="s">
        <v>59</v>
      </c>
      <c r="E1" s="1" t="s">
        <v>63</v>
      </c>
      <c r="F1" s="1" t="s">
        <v>38</v>
      </c>
      <c r="G1" s="1" t="s">
        <v>39</v>
      </c>
      <c r="H1" s="1" t="s">
        <v>40</v>
      </c>
      <c r="I1" s="1" t="s">
        <v>41</v>
      </c>
      <c r="J1" s="1" t="s">
        <v>46</v>
      </c>
      <c r="K1" s="1" t="s">
        <v>42</v>
      </c>
      <c r="L1" s="1" t="s">
        <v>43</v>
      </c>
      <c r="M1" s="1" t="s">
        <v>44</v>
      </c>
      <c r="N1" s="1" t="s">
        <v>47</v>
      </c>
      <c r="O1" s="1" t="s">
        <v>61</v>
      </c>
      <c r="P1" s="1" t="s">
        <v>62</v>
      </c>
    </row>
    <row r="2" spans="1:16" ht="12" x14ac:dyDescent="0.2">
      <c r="A2" s="1">
        <v>1</v>
      </c>
      <c r="B2" s="23" t="s">
        <v>140</v>
      </c>
      <c r="C2" s="1">
        <v>1210307</v>
      </c>
      <c r="D2" s="1" t="str">
        <f>IF(O2&gt;=80,"Mega","-")</f>
        <v>-</v>
      </c>
      <c r="E2" s="1" t="str">
        <f>IF(P2&gt;=55,"Typemaster","-")</f>
        <v>-</v>
      </c>
      <c r="F2" s="1">
        <v>166</v>
      </c>
      <c r="G2" s="1">
        <v>52</v>
      </c>
      <c r="H2" s="16">
        <v>1.226</v>
      </c>
      <c r="I2" s="17">
        <v>104.44</v>
      </c>
      <c r="J2" s="1" t="s">
        <v>445</v>
      </c>
      <c r="K2" s="17">
        <v>63.4</v>
      </c>
      <c r="L2" s="17">
        <v>63.4</v>
      </c>
      <c r="M2" s="4">
        <v>40179</v>
      </c>
      <c r="N2" s="2">
        <f>_xlfn.MAXIFS(History!C$9:C$157,History!D$9:D$157,B2)</f>
        <v>0</v>
      </c>
      <c r="O2" s="2">
        <f>_xlfn.MAXIFS(History!K$2:K$157,History!D$2:D$157,B2)</f>
        <v>0</v>
      </c>
      <c r="P2" s="2">
        <f>_xlfn.MAXIFS(History_Typemaster!K$2:K$611,History_Typemaster!D$2:D$611,B2)</f>
        <v>0</v>
      </c>
    </row>
    <row r="3" spans="1:16" ht="12" x14ac:dyDescent="0.2">
      <c r="A3" s="1">
        <v>2</v>
      </c>
      <c r="B3" s="23" t="s">
        <v>141</v>
      </c>
      <c r="C3" s="8">
        <v>1210239</v>
      </c>
      <c r="D3" s="1" t="str">
        <f t="shared" ref="D3:D66" si="0">IF(O3&gt;=80,"Mega","-")</f>
        <v>-</v>
      </c>
      <c r="E3" s="1" t="str">
        <f t="shared" ref="E3:E66" si="1">IF(P3&gt;=55,"Typemaster","-")</f>
        <v>-</v>
      </c>
      <c r="F3" s="1">
        <v>333</v>
      </c>
      <c r="G3" s="1">
        <v>71</v>
      </c>
      <c r="H3" s="16">
        <v>1.181</v>
      </c>
      <c r="I3" s="17">
        <v>81.45</v>
      </c>
      <c r="J3" s="1" t="s">
        <v>446</v>
      </c>
      <c r="K3" s="17">
        <v>58.03</v>
      </c>
      <c r="L3" s="17">
        <v>58.03</v>
      </c>
      <c r="M3" s="4">
        <v>40259</v>
      </c>
      <c r="N3" s="2">
        <f>_xlfn.MAXIFS(History!C$143:C$157,History!D$143:D$157,B3)</f>
        <v>0</v>
      </c>
      <c r="O3" s="2">
        <f>_xlfn.MAXIFS(History!K$2:K$157,History!D$2:D$157,B3)</f>
        <v>0</v>
      </c>
      <c r="P3" s="2">
        <f>_xlfn.MAXIFS(History_Typemaster!K$2:K$611,History_Typemaster!D$2:D$611,B3)</f>
        <v>0</v>
      </c>
    </row>
    <row r="4" spans="1:16" ht="12" x14ac:dyDescent="0.2">
      <c r="A4" s="1">
        <v>3</v>
      </c>
      <c r="B4" s="23" t="s">
        <v>126</v>
      </c>
      <c r="C4" s="8">
        <v>1210288</v>
      </c>
      <c r="D4" s="1" t="str">
        <f t="shared" si="0"/>
        <v>-</v>
      </c>
      <c r="E4" s="1" t="str">
        <f t="shared" si="1"/>
        <v>Typemaster</v>
      </c>
      <c r="F4" s="1">
        <v>316</v>
      </c>
      <c r="G4" s="1">
        <v>101</v>
      </c>
      <c r="H4" s="16">
        <v>1.157</v>
      </c>
      <c r="I4" s="17">
        <v>95.53</v>
      </c>
      <c r="J4" s="8" t="s">
        <v>447</v>
      </c>
      <c r="K4" s="17">
        <v>52.56</v>
      </c>
      <c r="L4" s="17">
        <v>52.27</v>
      </c>
      <c r="M4" s="4">
        <v>40245</v>
      </c>
      <c r="N4" s="2">
        <f>_xlfn.MAXIFS(History!C$143:C$157,History!D$143:D$157,B4)</f>
        <v>73.569999999999993</v>
      </c>
      <c r="O4" s="2">
        <f>_xlfn.MAXIFS(History!K$2:K$157,History!D$2:D$157,B4)</f>
        <v>65.86</v>
      </c>
      <c r="P4" s="2">
        <f>_xlfn.MAXIFS(History_Typemaster!K$2:K$611,History_Typemaster!D$2:D$611,B4)</f>
        <v>65.86</v>
      </c>
    </row>
    <row r="5" spans="1:16" ht="12" x14ac:dyDescent="0.2">
      <c r="A5" s="1">
        <v>4</v>
      </c>
      <c r="B5" s="23" t="s">
        <v>142</v>
      </c>
      <c r="C5" s="8">
        <v>1210136</v>
      </c>
      <c r="D5" s="1" t="str">
        <f t="shared" si="0"/>
        <v>-</v>
      </c>
      <c r="E5" s="1" t="str">
        <f t="shared" si="1"/>
        <v>-</v>
      </c>
      <c r="F5" s="1">
        <v>330</v>
      </c>
      <c r="G5" s="1">
        <v>82</v>
      </c>
      <c r="H5" s="16">
        <v>1.1499999999999999</v>
      </c>
      <c r="I5" s="17">
        <v>79.260000000000005</v>
      </c>
      <c r="J5" s="1" t="s">
        <v>448</v>
      </c>
      <c r="K5" s="17">
        <v>48.97</v>
      </c>
      <c r="L5" s="17">
        <v>48.97</v>
      </c>
      <c r="M5" s="4">
        <v>40240</v>
      </c>
      <c r="N5" s="2">
        <f>_xlfn.MAXIFS(History!C$143:C$157,History!D$143:D$157,B5)</f>
        <v>0</v>
      </c>
      <c r="O5" s="2">
        <f>_xlfn.MAXIFS(History!K$2:K$157,History!D$2:D$157,B5)</f>
        <v>0</v>
      </c>
      <c r="P5" s="2">
        <f>_xlfn.MAXIFS(History_Typemaster!K$2:K$611,History_Typemaster!D$2:D$611,B5)</f>
        <v>0</v>
      </c>
    </row>
    <row r="6" spans="1:16" ht="12" x14ac:dyDescent="0.2">
      <c r="A6" s="1">
        <v>5</v>
      </c>
      <c r="B6" s="24" t="s">
        <v>87</v>
      </c>
      <c r="C6" s="1">
        <v>1210445</v>
      </c>
      <c r="D6" s="1" t="str">
        <f t="shared" si="0"/>
        <v>Mega</v>
      </c>
      <c r="E6" s="1" t="str">
        <f t="shared" si="1"/>
        <v>-</v>
      </c>
      <c r="F6" s="1">
        <v>525</v>
      </c>
      <c r="G6" s="1">
        <v>57</v>
      </c>
      <c r="H6" s="16">
        <v>1.1479999999999999</v>
      </c>
      <c r="I6" s="17">
        <v>149.51</v>
      </c>
      <c r="J6" s="1" t="s">
        <v>449</v>
      </c>
      <c r="K6" s="17">
        <v>105.19</v>
      </c>
      <c r="L6" s="17">
        <v>105.19</v>
      </c>
      <c r="M6" s="4">
        <v>41360</v>
      </c>
      <c r="N6" s="2">
        <f>_xlfn.MAXIFS(History!C$9:C$157,History!D$9:D$157,B6)</f>
        <v>93.82</v>
      </c>
      <c r="O6" s="2">
        <f>_xlfn.MAXIFS(History!K$2:K$157,History!D$2:D$157,B6)</f>
        <v>95.611000000000004</v>
      </c>
      <c r="P6" s="2">
        <f>_xlfn.MAXIFS(History_Typemaster!K$2:K$611,History_Typemaster!D$2:D$611,B6)</f>
        <v>0</v>
      </c>
    </row>
    <row r="7" spans="1:16" ht="12" x14ac:dyDescent="0.2">
      <c r="A7" s="1">
        <v>6</v>
      </c>
      <c r="B7" s="23" t="s">
        <v>143</v>
      </c>
      <c r="C7" s="1">
        <v>1210362</v>
      </c>
      <c r="D7" s="1" t="str">
        <f t="shared" si="0"/>
        <v>-</v>
      </c>
      <c r="E7" s="1" t="str">
        <f t="shared" si="1"/>
        <v>-</v>
      </c>
      <c r="F7" s="1">
        <v>445</v>
      </c>
      <c r="G7" s="1">
        <v>66</v>
      </c>
      <c r="H7" s="16">
        <v>1.1379999999999999</v>
      </c>
      <c r="I7" s="17">
        <v>93.84</v>
      </c>
      <c r="J7" s="1" t="s">
        <v>450</v>
      </c>
      <c r="K7" s="17">
        <v>56.69</v>
      </c>
      <c r="L7" s="17">
        <v>56.69</v>
      </c>
      <c r="M7" s="4">
        <v>40177</v>
      </c>
      <c r="N7" s="2">
        <f>_xlfn.MAXIFS(History!C$9:C$157,History!D$9:D$157,B7)</f>
        <v>0</v>
      </c>
      <c r="O7" s="2">
        <f>_xlfn.MAXIFS(History!K$2:K$157,History!D$2:D$157,B7)</f>
        <v>0</v>
      </c>
      <c r="P7" s="2">
        <f>_xlfn.MAXIFS(History_Typemaster!K$2:K$611,History_Typemaster!D$2:D$611,B7)</f>
        <v>0</v>
      </c>
    </row>
    <row r="8" spans="1:16" ht="12" x14ac:dyDescent="0.2">
      <c r="A8" s="1">
        <v>7</v>
      </c>
      <c r="B8" s="23" t="s">
        <v>101</v>
      </c>
      <c r="C8" s="1">
        <v>1210448</v>
      </c>
      <c r="D8" s="1" t="str">
        <f t="shared" si="0"/>
        <v>Mega</v>
      </c>
      <c r="E8" s="1" t="str">
        <f t="shared" si="1"/>
        <v>-</v>
      </c>
      <c r="F8" s="1">
        <v>804</v>
      </c>
      <c r="G8" s="1">
        <v>32</v>
      </c>
      <c r="H8" s="16">
        <v>1.135</v>
      </c>
      <c r="I8" s="17">
        <v>115.63</v>
      </c>
      <c r="J8" s="1" t="s">
        <v>451</v>
      </c>
      <c r="K8" s="17">
        <v>94.91</v>
      </c>
      <c r="L8" s="17">
        <v>94.91</v>
      </c>
      <c r="M8" s="4">
        <v>41091</v>
      </c>
      <c r="N8" s="2">
        <f>_xlfn.MAXIFS(History!C$143:C$157,History!D$143:D$157,B8)</f>
        <v>0</v>
      </c>
      <c r="O8" s="2">
        <f>_xlfn.MAXIFS(History!K$2:K$157,History!D$2:D$157,B8)</f>
        <v>93.474999999999994</v>
      </c>
      <c r="P8" s="2">
        <f>_xlfn.MAXIFS(History_Typemaster!K$2:K$611,History_Typemaster!D$2:D$611,B8)</f>
        <v>0</v>
      </c>
    </row>
    <row r="9" spans="1:16" ht="12" x14ac:dyDescent="0.2">
      <c r="A9" s="1">
        <v>8</v>
      </c>
      <c r="B9" s="23" t="s">
        <v>144</v>
      </c>
      <c r="C9" s="1">
        <v>1210305</v>
      </c>
      <c r="D9" s="1" t="str">
        <f t="shared" si="0"/>
        <v>-</v>
      </c>
      <c r="E9" s="1" t="str">
        <f t="shared" si="1"/>
        <v>-</v>
      </c>
      <c r="F9" s="1">
        <v>469</v>
      </c>
      <c r="G9" s="1">
        <v>57</v>
      </c>
      <c r="H9" s="16">
        <v>1.1339999999999999</v>
      </c>
      <c r="I9" s="17">
        <v>102.71</v>
      </c>
      <c r="J9" s="1" t="s">
        <v>452</v>
      </c>
      <c r="K9" s="17">
        <v>61.08</v>
      </c>
      <c r="L9" s="17">
        <v>61.08</v>
      </c>
      <c r="M9" s="4">
        <v>40177</v>
      </c>
      <c r="N9" s="2">
        <f>_xlfn.MAXIFS(History!C$143:C$157,History!D$143:D$157,B9)</f>
        <v>0</v>
      </c>
      <c r="O9" s="2">
        <f>_xlfn.MAXIFS(History!K$2:K$157,History!D$2:D$157,B9)</f>
        <v>0</v>
      </c>
      <c r="P9" s="2">
        <f>_xlfn.MAXIFS(History_Typemaster!K$2:K$611,History_Typemaster!D$2:D$611,B9)</f>
        <v>0</v>
      </c>
    </row>
    <row r="10" spans="1:16" ht="12" x14ac:dyDescent="0.2">
      <c r="A10" s="1">
        <v>9</v>
      </c>
      <c r="B10" s="23" t="s">
        <v>145</v>
      </c>
      <c r="C10" s="1">
        <v>1210282</v>
      </c>
      <c r="D10" s="1" t="str">
        <f t="shared" si="0"/>
        <v>-</v>
      </c>
      <c r="E10" s="1" t="str">
        <f t="shared" si="1"/>
        <v>-</v>
      </c>
      <c r="F10" s="1">
        <v>490</v>
      </c>
      <c r="G10" s="1">
        <v>61</v>
      </c>
      <c r="H10" s="16">
        <v>1.1339999999999999</v>
      </c>
      <c r="I10" s="17">
        <v>89.38</v>
      </c>
      <c r="J10" s="1" t="s">
        <v>453</v>
      </c>
      <c r="K10" s="17">
        <v>59.62</v>
      </c>
      <c r="L10" s="17">
        <v>59.62</v>
      </c>
      <c r="M10" s="4">
        <v>40177</v>
      </c>
      <c r="N10" s="2">
        <f>_xlfn.MAXIFS(History!C$9:C$157,History!D$9:D$157,B10)</f>
        <v>0</v>
      </c>
      <c r="O10" s="2">
        <f>_xlfn.MAXIFS(History!K$2:K$157,History!D$2:D$157,B10)</f>
        <v>0</v>
      </c>
      <c r="P10" s="2">
        <f>_xlfn.MAXIFS(History_Typemaster!K$2:K$611,History_Typemaster!D$2:D$611,B10)</f>
        <v>0</v>
      </c>
    </row>
    <row r="11" spans="1:16" ht="12" x14ac:dyDescent="0.2">
      <c r="A11" s="1">
        <v>10</v>
      </c>
      <c r="B11" s="23" t="s">
        <v>146</v>
      </c>
      <c r="C11" s="1">
        <v>1210126</v>
      </c>
      <c r="D11" s="1" t="str">
        <f t="shared" si="0"/>
        <v>-</v>
      </c>
      <c r="E11" s="1" t="str">
        <f t="shared" si="1"/>
        <v>-</v>
      </c>
      <c r="F11" s="1">
        <v>489</v>
      </c>
      <c r="G11" s="1">
        <v>67</v>
      </c>
      <c r="H11" s="16">
        <v>1.133</v>
      </c>
      <c r="I11" s="17">
        <v>94.51</v>
      </c>
      <c r="J11" s="1" t="s">
        <v>454</v>
      </c>
      <c r="K11" s="17">
        <v>54.16</v>
      </c>
      <c r="L11" s="17">
        <v>54.16</v>
      </c>
      <c r="M11" s="4">
        <v>40292</v>
      </c>
      <c r="N11" s="2">
        <f>_xlfn.MAXIFS(History!C$143:C$157,History!D$143:D$157,B11)</f>
        <v>0</v>
      </c>
      <c r="O11" s="2">
        <f>_xlfn.MAXIFS(History!K$2:K$157,History!D$2:D$157,B11)</f>
        <v>0</v>
      </c>
      <c r="P11" s="2">
        <f>_xlfn.MAXIFS(History_Typemaster!K$2:K$611,History_Typemaster!D$2:D$611,B11)</f>
        <v>0</v>
      </c>
    </row>
    <row r="12" spans="1:16" ht="12" x14ac:dyDescent="0.2">
      <c r="A12" s="1">
        <v>11</v>
      </c>
      <c r="B12" s="23" t="s">
        <v>147</v>
      </c>
      <c r="C12" s="8">
        <v>1210190</v>
      </c>
      <c r="D12" s="1" t="str">
        <f t="shared" si="0"/>
        <v>-</v>
      </c>
      <c r="E12" s="1" t="str">
        <f t="shared" si="1"/>
        <v>-</v>
      </c>
      <c r="F12" s="1">
        <v>385</v>
      </c>
      <c r="G12" s="1">
        <v>79</v>
      </c>
      <c r="H12" s="16">
        <v>1.133</v>
      </c>
      <c r="I12" s="17">
        <v>95.45</v>
      </c>
      <c r="J12" s="1" t="s">
        <v>455</v>
      </c>
      <c r="K12" s="17">
        <v>56.08</v>
      </c>
      <c r="L12" s="17">
        <v>56.08</v>
      </c>
      <c r="M12" s="4">
        <v>40177</v>
      </c>
      <c r="N12" s="2">
        <f>_xlfn.MAXIFS(History!C$143:C$157,History!D$143:D$157,B12)</f>
        <v>0</v>
      </c>
      <c r="O12" s="2">
        <f>_xlfn.MAXIFS(History!K$2:K$157,History!D$2:D$157,B12)</f>
        <v>0</v>
      </c>
      <c r="P12" s="2">
        <f>_xlfn.MAXIFS(History_Typemaster!K$2:K$611,History_Typemaster!D$2:D$611,B12)</f>
        <v>0</v>
      </c>
    </row>
    <row r="13" spans="1:16" ht="12" x14ac:dyDescent="0.2">
      <c r="A13" s="1">
        <v>12</v>
      </c>
      <c r="B13" s="23" t="s">
        <v>148</v>
      </c>
      <c r="C13" s="8">
        <v>1210241</v>
      </c>
      <c r="D13" s="1" t="str">
        <f t="shared" si="0"/>
        <v>-</v>
      </c>
      <c r="E13" s="1" t="str">
        <f t="shared" si="1"/>
        <v>-</v>
      </c>
      <c r="F13" s="1">
        <v>294</v>
      </c>
      <c r="G13" s="1">
        <v>88</v>
      </c>
      <c r="H13" s="16">
        <v>1.1299999999999999</v>
      </c>
      <c r="I13" s="17">
        <v>89.71</v>
      </c>
      <c r="J13" s="1" t="s">
        <v>456</v>
      </c>
      <c r="K13" s="17">
        <v>52.85</v>
      </c>
      <c r="L13" s="17">
        <v>52.85</v>
      </c>
      <c r="M13" s="4">
        <v>40262</v>
      </c>
      <c r="N13" s="2">
        <f>_xlfn.MAXIFS(History!C$143:C$157,History!D$143:D$157,B13)</f>
        <v>0</v>
      </c>
      <c r="O13" s="2">
        <f>_xlfn.MAXIFS(History!K$2:K$157,History!D$2:D$157,B13)</f>
        <v>0</v>
      </c>
      <c r="P13" s="2">
        <f>_xlfn.MAXIFS(History_Typemaster!K$2:K$611,History_Typemaster!D$2:D$611,B13)</f>
        <v>0</v>
      </c>
    </row>
    <row r="14" spans="1:16" ht="12" x14ac:dyDescent="0.2">
      <c r="A14" s="1">
        <v>13</v>
      </c>
      <c r="B14" s="23" t="s">
        <v>149</v>
      </c>
      <c r="C14" s="8">
        <v>1210368</v>
      </c>
      <c r="D14" s="1" t="str">
        <f t="shared" si="0"/>
        <v>-</v>
      </c>
      <c r="E14" s="1" t="str">
        <f t="shared" si="1"/>
        <v>-</v>
      </c>
      <c r="F14" s="1">
        <v>379</v>
      </c>
      <c r="G14" s="1">
        <v>89</v>
      </c>
      <c r="H14" s="16">
        <v>1.129</v>
      </c>
      <c r="I14" s="17">
        <v>80.61</v>
      </c>
      <c r="J14" s="8" t="s">
        <v>452</v>
      </c>
      <c r="K14" s="17">
        <v>51.88</v>
      </c>
      <c r="L14" s="17">
        <v>51.88</v>
      </c>
      <c r="M14" s="4">
        <v>40178</v>
      </c>
      <c r="N14" s="2">
        <f>_xlfn.MAXIFS(History!C$143:C$157,History!D$143:D$157,B14)</f>
        <v>0</v>
      </c>
      <c r="O14" s="2">
        <f>_xlfn.MAXIFS(History!K$2:K$157,History!D$2:D$157,B14)</f>
        <v>0</v>
      </c>
      <c r="P14" s="2">
        <f>_xlfn.MAXIFS(History_Typemaster!K$2:K$611,History_Typemaster!D$2:D$611,B14)</f>
        <v>0</v>
      </c>
    </row>
    <row r="15" spans="1:16" ht="12" x14ac:dyDescent="0.2">
      <c r="A15" s="1">
        <v>14</v>
      </c>
      <c r="B15" s="23" t="s">
        <v>125</v>
      </c>
      <c r="C15" s="1">
        <v>1210354</v>
      </c>
      <c r="D15" s="1" t="str">
        <f t="shared" si="0"/>
        <v>-</v>
      </c>
      <c r="E15" s="1" t="str">
        <f t="shared" si="1"/>
        <v>-</v>
      </c>
      <c r="F15" s="1">
        <v>287</v>
      </c>
      <c r="G15" s="1">
        <v>99</v>
      </c>
      <c r="H15" s="16">
        <v>1.1259999999999999</v>
      </c>
      <c r="I15" s="17">
        <v>114.37</v>
      </c>
      <c r="J15" s="1" t="s">
        <v>451</v>
      </c>
      <c r="K15" s="17">
        <v>50.44</v>
      </c>
      <c r="L15" s="17">
        <v>50.44</v>
      </c>
      <c r="M15" s="4">
        <v>40528</v>
      </c>
      <c r="N15" s="2">
        <f>_xlfn.MAXIFS(History!C$143:C$157,History!D$143:D$157,B15)</f>
        <v>74.56</v>
      </c>
      <c r="O15" s="2">
        <f>_xlfn.MAXIFS(History!K$2:K$157,History!D$2:D$157,B15)</f>
        <v>54.565555555555555</v>
      </c>
      <c r="P15" s="2">
        <f>_xlfn.MAXIFS(History_Typemaster!K$2:K$611,History_Typemaster!D$2:D$611,B15)</f>
        <v>54.565555555555555</v>
      </c>
    </row>
    <row r="16" spans="1:16" ht="12" x14ac:dyDescent="0.2">
      <c r="A16" s="1">
        <v>15</v>
      </c>
      <c r="B16" s="23" t="s">
        <v>79</v>
      </c>
      <c r="C16" s="1">
        <v>1210413</v>
      </c>
      <c r="D16" s="1" t="str">
        <f t="shared" si="0"/>
        <v>Mega</v>
      </c>
      <c r="E16" s="1" t="str">
        <f t="shared" si="1"/>
        <v>-</v>
      </c>
      <c r="F16" s="1">
        <v>360</v>
      </c>
      <c r="G16" s="1">
        <v>112</v>
      </c>
      <c r="H16" s="16">
        <v>1.1259999999999999</v>
      </c>
      <c r="I16" s="17">
        <v>151.83000000000001</v>
      </c>
      <c r="J16" s="1" t="s">
        <v>449</v>
      </c>
      <c r="K16" s="17">
        <v>71.400000000000006</v>
      </c>
      <c r="L16" s="17">
        <v>67.7</v>
      </c>
      <c r="M16" s="4">
        <v>40262</v>
      </c>
      <c r="N16" s="2">
        <f>_xlfn.MAXIFS(History!C$9:C$157,History!D$9:D$157,B16)</f>
        <v>99.29</v>
      </c>
      <c r="O16" s="2">
        <f>_xlfn.MAXIFS(History!K$2:K$157,History!D$2:D$157,B16)</f>
        <v>93.915999999999997</v>
      </c>
      <c r="P16" s="2">
        <f>_xlfn.MAXIFS(History_Typemaster!K$2:K$611,History_Typemaster!D$2:D$611,B16)</f>
        <v>0</v>
      </c>
    </row>
    <row r="17" spans="1:16" ht="12" x14ac:dyDescent="0.2">
      <c r="A17" s="1">
        <v>16</v>
      </c>
      <c r="B17" s="23" t="s">
        <v>150</v>
      </c>
      <c r="C17" s="8">
        <v>1210302</v>
      </c>
      <c r="D17" s="1" t="str">
        <f t="shared" si="0"/>
        <v>-</v>
      </c>
      <c r="E17" s="1" t="str">
        <f t="shared" si="1"/>
        <v>-</v>
      </c>
      <c r="F17" s="1">
        <v>287</v>
      </c>
      <c r="G17" s="1">
        <v>91</v>
      </c>
      <c r="H17" s="16">
        <v>1.125</v>
      </c>
      <c r="I17" s="17">
        <v>97.13</v>
      </c>
      <c r="J17" s="1" t="s">
        <v>454</v>
      </c>
      <c r="K17" s="17">
        <v>50.53</v>
      </c>
      <c r="L17" s="17">
        <v>50.53</v>
      </c>
      <c r="M17" s="4">
        <v>40286</v>
      </c>
      <c r="N17" s="2">
        <f>_xlfn.MAXIFS(History!C$143:C$157,History!D$143:D$157,B17)</f>
        <v>0</v>
      </c>
      <c r="O17" s="2">
        <f>_xlfn.MAXIFS(History!K$2:K$157,History!D$2:D$157,B17)</f>
        <v>0</v>
      </c>
      <c r="P17" s="2">
        <f>_xlfn.MAXIFS(History_Typemaster!K$2:K$611,History_Typemaster!D$2:D$611,B17)</f>
        <v>0</v>
      </c>
    </row>
    <row r="18" spans="1:16" ht="12" x14ac:dyDescent="0.2">
      <c r="A18" s="1">
        <v>17</v>
      </c>
      <c r="B18" s="23" t="s">
        <v>134</v>
      </c>
      <c r="C18" s="1">
        <v>1210050</v>
      </c>
      <c r="D18" s="1" t="str">
        <f t="shared" si="0"/>
        <v>-</v>
      </c>
      <c r="E18" s="1" t="str">
        <f t="shared" si="1"/>
        <v>-</v>
      </c>
      <c r="F18" s="1">
        <v>402</v>
      </c>
      <c r="G18" s="1">
        <v>109</v>
      </c>
      <c r="H18" s="16">
        <v>1.123</v>
      </c>
      <c r="I18" s="17">
        <v>116.13</v>
      </c>
      <c r="J18" s="1" t="s">
        <v>457</v>
      </c>
      <c r="K18" s="17">
        <v>51.86</v>
      </c>
      <c r="L18" s="17">
        <v>49.75</v>
      </c>
      <c r="M18" s="4">
        <v>40245</v>
      </c>
      <c r="N18" s="2">
        <f>_xlfn.MAXIFS(History!C$9:C$157,History!D$9:D$157,B18)</f>
        <v>47.01</v>
      </c>
      <c r="O18" s="2">
        <f>_xlfn.MAXIFS(History!K$2:K$157,History!D$2:D$157,B18)</f>
        <v>43.685000000000002</v>
      </c>
      <c r="P18" s="2">
        <f>_xlfn.MAXIFS(History_Typemaster!K$2:K$611,History_Typemaster!D$2:D$611,B18)</f>
        <v>43.685000000000002</v>
      </c>
    </row>
    <row r="19" spans="1:16" ht="12" x14ac:dyDescent="0.2">
      <c r="A19" s="1">
        <v>18</v>
      </c>
      <c r="B19" s="23" t="s">
        <v>151</v>
      </c>
      <c r="C19" s="8">
        <v>1210130</v>
      </c>
      <c r="D19" s="1" t="str">
        <f t="shared" si="0"/>
        <v>-</v>
      </c>
      <c r="E19" s="1" t="str">
        <f t="shared" si="1"/>
        <v>-</v>
      </c>
      <c r="F19" s="1">
        <v>503</v>
      </c>
      <c r="G19" s="1">
        <v>81</v>
      </c>
      <c r="H19" s="16">
        <v>1.121</v>
      </c>
      <c r="I19" s="17">
        <v>94.18</v>
      </c>
      <c r="J19" s="1" t="s">
        <v>458</v>
      </c>
      <c r="K19" s="17">
        <v>52.07</v>
      </c>
      <c r="L19" s="17">
        <v>52.07</v>
      </c>
      <c r="M19" s="4">
        <v>40187</v>
      </c>
      <c r="N19" s="2">
        <f>_xlfn.MAXIFS(History!C$143:C$157,History!D$143:D$157,B19)</f>
        <v>0</v>
      </c>
      <c r="O19" s="2">
        <f>_xlfn.MAXIFS(History!K$2:K$157,History!D$2:D$157,B19)</f>
        <v>0</v>
      </c>
      <c r="P19" s="2">
        <f>_xlfn.MAXIFS(History_Typemaster!K$2:K$611,History_Typemaster!D$2:D$611,B19)</f>
        <v>0</v>
      </c>
    </row>
    <row r="20" spans="1:16" ht="12" x14ac:dyDescent="0.2">
      <c r="A20" s="1">
        <v>19</v>
      </c>
      <c r="B20" s="23" t="s">
        <v>84</v>
      </c>
      <c r="C20" s="8">
        <v>1210380</v>
      </c>
      <c r="D20" s="1" t="str">
        <f t="shared" si="0"/>
        <v>Mega</v>
      </c>
      <c r="E20" s="1" t="str">
        <f t="shared" si="1"/>
        <v>-</v>
      </c>
      <c r="F20" s="1">
        <v>314</v>
      </c>
      <c r="G20" s="1">
        <v>164</v>
      </c>
      <c r="H20" s="16">
        <v>1.1200000000000001</v>
      </c>
      <c r="I20" s="17">
        <v>149.57</v>
      </c>
      <c r="J20" s="1" t="s">
        <v>449</v>
      </c>
      <c r="K20" s="17">
        <v>93.06</v>
      </c>
      <c r="L20" s="17">
        <v>72.58</v>
      </c>
      <c r="M20" s="4">
        <v>40928</v>
      </c>
      <c r="N20" s="2">
        <f>_xlfn.MAXIFS(History!C$143:C$157,History!D$143:D$157,B20)</f>
        <v>0</v>
      </c>
      <c r="O20" s="2">
        <f>_xlfn.MAXIFS(History!K$2:K$157,History!D$2:D$157,B20)</f>
        <v>91.227999999999994</v>
      </c>
      <c r="P20" s="2">
        <f>_xlfn.MAXIFS(History_Typemaster!K$2:K$611,History_Typemaster!D$2:D$611,B20)</f>
        <v>0</v>
      </c>
    </row>
    <row r="21" spans="1:16" ht="12" x14ac:dyDescent="0.2">
      <c r="A21" s="1">
        <v>20</v>
      </c>
      <c r="B21" s="23" t="s">
        <v>152</v>
      </c>
      <c r="C21" s="1">
        <v>1210221</v>
      </c>
      <c r="D21" s="1" t="str">
        <f t="shared" si="0"/>
        <v>-</v>
      </c>
      <c r="E21" s="1" t="str">
        <f t="shared" si="1"/>
        <v>-</v>
      </c>
      <c r="F21" s="1">
        <v>332</v>
      </c>
      <c r="G21" s="1">
        <v>81</v>
      </c>
      <c r="H21" s="16">
        <v>1.1160000000000001</v>
      </c>
      <c r="I21" s="17">
        <v>110.87</v>
      </c>
      <c r="J21" s="1" t="s">
        <v>454</v>
      </c>
      <c r="K21" s="17">
        <v>51.98</v>
      </c>
      <c r="L21" s="17">
        <v>51.98</v>
      </c>
      <c r="M21" s="4">
        <v>40592</v>
      </c>
      <c r="N21" s="2">
        <f>_xlfn.MAXIFS(History!C$143:C$157,History!D$143:D$157,B21)</f>
        <v>0</v>
      </c>
      <c r="O21" s="2">
        <f>_xlfn.MAXIFS(History!K$2:K$157,History!D$2:D$157,B21)</f>
        <v>0</v>
      </c>
      <c r="P21" s="2">
        <f>_xlfn.MAXIFS(History_Typemaster!K$2:K$611,History_Typemaster!D$2:D$611,B21)</f>
        <v>0</v>
      </c>
    </row>
    <row r="22" spans="1:16" ht="12" x14ac:dyDescent="0.2">
      <c r="A22" s="1">
        <v>21</v>
      </c>
      <c r="B22" s="23" t="s">
        <v>153</v>
      </c>
      <c r="C22" s="1">
        <v>1210340</v>
      </c>
      <c r="D22" s="1" t="str">
        <f t="shared" si="0"/>
        <v>-</v>
      </c>
      <c r="E22" s="1" t="str">
        <f t="shared" si="1"/>
        <v>-</v>
      </c>
      <c r="F22" s="1">
        <v>421</v>
      </c>
      <c r="G22" s="1">
        <v>79</v>
      </c>
      <c r="H22" s="16">
        <v>1.1160000000000001</v>
      </c>
      <c r="I22" s="17">
        <v>116.4</v>
      </c>
      <c r="J22" s="1" t="s">
        <v>459</v>
      </c>
      <c r="K22" s="17">
        <v>56.31</v>
      </c>
      <c r="L22" s="17">
        <v>56.31</v>
      </c>
      <c r="M22" s="4">
        <v>40177</v>
      </c>
      <c r="N22" s="2">
        <f>_xlfn.MAXIFS(History!C$143:C$157,History!D$143:D$157,B22)</f>
        <v>0</v>
      </c>
      <c r="O22" s="2">
        <f>_xlfn.MAXIFS(History!K$2:K$157,History!D$2:D$157,B22)</f>
        <v>0</v>
      </c>
      <c r="P22" s="2">
        <f>_xlfn.MAXIFS(History_Typemaster!K$2:K$611,History_Typemaster!D$2:D$611,B22)</f>
        <v>0</v>
      </c>
    </row>
    <row r="23" spans="1:16" ht="12" x14ac:dyDescent="0.2">
      <c r="A23" s="1">
        <v>22</v>
      </c>
      <c r="B23" s="23" t="s">
        <v>98</v>
      </c>
      <c r="C23" s="1">
        <v>1210439</v>
      </c>
      <c r="D23" s="1" t="str">
        <f t="shared" si="0"/>
        <v>Mega</v>
      </c>
      <c r="E23" s="1" t="str">
        <f t="shared" si="1"/>
        <v>-</v>
      </c>
      <c r="F23" s="1">
        <v>546</v>
      </c>
      <c r="G23" s="1">
        <v>50</v>
      </c>
      <c r="H23" s="16">
        <v>1.113</v>
      </c>
      <c r="I23" s="17">
        <v>117.36</v>
      </c>
      <c r="J23" s="1" t="s">
        <v>451</v>
      </c>
      <c r="K23" s="17">
        <v>83.45</v>
      </c>
      <c r="L23" s="17">
        <v>83.45</v>
      </c>
      <c r="M23" s="4">
        <v>40592</v>
      </c>
      <c r="N23" s="2">
        <f>_xlfn.MAXIFS(History!C$9:C$157,History!D$9:D$157,B23)</f>
        <v>88.56</v>
      </c>
      <c r="O23" s="2">
        <f>_xlfn.MAXIFS(History!K$2:K$157,History!D$2:D$157,B23)</f>
        <v>80.917000000000002</v>
      </c>
      <c r="P23" s="2">
        <f>_xlfn.MAXIFS(History_Typemaster!K$2:K$611,History_Typemaster!D$2:D$611,B23)</f>
        <v>0</v>
      </c>
    </row>
    <row r="24" spans="1:16" ht="12" x14ac:dyDescent="0.2">
      <c r="A24" s="1">
        <v>23</v>
      </c>
      <c r="B24" s="23" t="s">
        <v>154</v>
      </c>
      <c r="C24" s="1">
        <v>1210017</v>
      </c>
      <c r="D24" s="1" t="str">
        <f t="shared" si="0"/>
        <v>-</v>
      </c>
      <c r="E24" s="1" t="str">
        <f t="shared" si="1"/>
        <v>-</v>
      </c>
      <c r="F24" s="1">
        <v>514</v>
      </c>
      <c r="G24" s="1">
        <v>47</v>
      </c>
      <c r="H24" s="16">
        <v>1.111</v>
      </c>
      <c r="I24" s="17">
        <v>104.68</v>
      </c>
      <c r="J24" s="1" t="s">
        <v>460</v>
      </c>
      <c r="K24" s="17">
        <v>60.71</v>
      </c>
      <c r="L24" s="17">
        <v>60.71</v>
      </c>
      <c r="M24" s="4">
        <v>40177</v>
      </c>
      <c r="N24" s="2">
        <f>_xlfn.MAXIFS(History!C$9:C$157,History!D$9:D$157,B24)</f>
        <v>0</v>
      </c>
      <c r="O24" s="2">
        <f>_xlfn.MAXIFS(History!K$2:K$157,History!D$2:D$157,B24)</f>
        <v>0</v>
      </c>
      <c r="P24" s="2">
        <f>_xlfn.MAXIFS(History_Typemaster!K$2:K$611,History_Typemaster!D$2:D$611,B24)</f>
        <v>0</v>
      </c>
    </row>
    <row r="25" spans="1:16" ht="12" x14ac:dyDescent="0.2">
      <c r="A25" s="1">
        <v>24</v>
      </c>
      <c r="B25" s="23" t="s">
        <v>155</v>
      </c>
      <c r="C25" s="8">
        <v>1210125</v>
      </c>
      <c r="D25" s="1" t="str">
        <f t="shared" si="0"/>
        <v>-</v>
      </c>
      <c r="E25" s="1" t="str">
        <f t="shared" si="1"/>
        <v>-</v>
      </c>
      <c r="F25" s="1">
        <v>405</v>
      </c>
      <c r="G25" s="1">
        <v>74</v>
      </c>
      <c r="H25" s="16">
        <v>1.111</v>
      </c>
      <c r="I25" s="17">
        <v>73.58</v>
      </c>
      <c r="J25" s="1" t="s">
        <v>461</v>
      </c>
      <c r="K25" s="17">
        <v>44.27</v>
      </c>
      <c r="L25" s="17">
        <v>44.27</v>
      </c>
      <c r="M25" s="4">
        <v>40240</v>
      </c>
      <c r="N25" s="2">
        <f>_xlfn.MAXIFS(History!C$143:C$157,History!D$143:D$157,B25)</f>
        <v>0</v>
      </c>
      <c r="O25" s="2">
        <f>_xlfn.MAXIFS(History!K$2:K$157,History!D$2:D$157,B25)</f>
        <v>0</v>
      </c>
      <c r="P25" s="2">
        <f>_xlfn.MAXIFS(History_Typemaster!K$2:K$611,History_Typemaster!D$2:D$611,B25)</f>
        <v>0</v>
      </c>
    </row>
    <row r="26" spans="1:16" ht="12" x14ac:dyDescent="0.2">
      <c r="A26" s="1">
        <v>25</v>
      </c>
      <c r="B26" s="23" t="s">
        <v>156</v>
      </c>
      <c r="C26" s="8">
        <v>1210102</v>
      </c>
      <c r="D26" s="1" t="str">
        <f t="shared" si="0"/>
        <v>-</v>
      </c>
      <c r="E26" s="1" t="str">
        <f t="shared" si="1"/>
        <v>-</v>
      </c>
      <c r="F26" s="1">
        <v>426</v>
      </c>
      <c r="G26" s="1">
        <v>77</v>
      </c>
      <c r="H26" s="16">
        <v>1.1100000000000001</v>
      </c>
      <c r="I26" s="17">
        <v>79.05</v>
      </c>
      <c r="J26" s="1" t="s">
        <v>462</v>
      </c>
      <c r="K26" s="17">
        <v>52.99</v>
      </c>
      <c r="L26" s="17">
        <v>52.99</v>
      </c>
      <c r="M26" s="4">
        <v>40234</v>
      </c>
      <c r="N26" s="2">
        <f>_xlfn.MAXIFS(History!C$143:C$157,History!D$143:D$157,B26)</f>
        <v>0</v>
      </c>
      <c r="O26" s="2">
        <f>_xlfn.MAXIFS(History!K$2:K$157,History!D$2:D$157,B26)</f>
        <v>0</v>
      </c>
      <c r="P26" s="2">
        <f>_xlfn.MAXIFS(History_Typemaster!K$2:K$611,History_Typemaster!D$2:D$611,B26)</f>
        <v>0</v>
      </c>
    </row>
    <row r="27" spans="1:16" ht="12" x14ac:dyDescent="0.2">
      <c r="A27" s="1">
        <v>26</v>
      </c>
      <c r="B27" s="23" t="s">
        <v>157</v>
      </c>
      <c r="C27" s="8">
        <v>1210189</v>
      </c>
      <c r="D27" s="1" t="str">
        <f t="shared" si="0"/>
        <v>-</v>
      </c>
      <c r="E27" s="1" t="str">
        <f t="shared" si="1"/>
        <v>-</v>
      </c>
      <c r="F27" s="1">
        <v>343</v>
      </c>
      <c r="G27" s="1">
        <v>94</v>
      </c>
      <c r="H27" s="16">
        <v>1.109</v>
      </c>
      <c r="I27" s="17">
        <v>125.29</v>
      </c>
      <c r="J27" s="1" t="s">
        <v>459</v>
      </c>
      <c r="K27" s="17">
        <v>51.17</v>
      </c>
      <c r="L27" s="17">
        <v>51.17</v>
      </c>
      <c r="M27" s="4">
        <v>40871</v>
      </c>
      <c r="N27" s="2">
        <f>_xlfn.MAXIFS(History!C$143:C$157,History!D$143:D$157,B27)</f>
        <v>0</v>
      </c>
      <c r="O27" s="2">
        <f>_xlfn.MAXIFS(History!K$2:K$157,History!D$2:D$157,B27)</f>
        <v>0</v>
      </c>
      <c r="P27" s="2">
        <f>_xlfn.MAXIFS(History_Typemaster!K$2:K$611,History_Typemaster!D$2:D$611,B27)</f>
        <v>0</v>
      </c>
    </row>
    <row r="28" spans="1:16" ht="12" x14ac:dyDescent="0.2">
      <c r="A28" s="1">
        <v>27</v>
      </c>
      <c r="B28" s="23" t="s">
        <v>158</v>
      </c>
      <c r="C28" s="1">
        <v>1210204</v>
      </c>
      <c r="D28" s="1" t="str">
        <f t="shared" si="0"/>
        <v>-</v>
      </c>
      <c r="E28" s="1" t="str">
        <f t="shared" si="1"/>
        <v>-</v>
      </c>
      <c r="F28" s="1">
        <v>429</v>
      </c>
      <c r="G28" s="1">
        <v>60</v>
      </c>
      <c r="H28" s="16">
        <v>1.1060000000000001</v>
      </c>
      <c r="I28" s="17">
        <v>77.75</v>
      </c>
      <c r="J28" s="1" t="s">
        <v>454</v>
      </c>
      <c r="K28" s="17">
        <v>53.88</v>
      </c>
      <c r="L28" s="17">
        <v>53.88</v>
      </c>
      <c r="M28" s="4">
        <v>40252</v>
      </c>
      <c r="N28" s="2">
        <f>_xlfn.MAXIFS(History!C$143:C$157,History!D$143:D$157,B28)</f>
        <v>0</v>
      </c>
      <c r="O28" s="2">
        <f>_xlfn.MAXIFS(History!K$2:K$157,History!D$2:D$157,B28)</f>
        <v>0</v>
      </c>
      <c r="P28" s="2">
        <f>_xlfn.MAXIFS(History_Typemaster!K$2:K$611,History_Typemaster!D$2:D$611,B28)</f>
        <v>0</v>
      </c>
    </row>
    <row r="29" spans="1:16" ht="12" x14ac:dyDescent="0.2">
      <c r="A29" s="1">
        <v>28</v>
      </c>
      <c r="B29" s="23" t="s">
        <v>159</v>
      </c>
      <c r="C29" s="1">
        <v>1210127</v>
      </c>
      <c r="D29" s="1" t="str">
        <f t="shared" si="0"/>
        <v>-</v>
      </c>
      <c r="E29" s="1" t="str">
        <f t="shared" si="1"/>
        <v>-</v>
      </c>
      <c r="F29" s="1">
        <v>418</v>
      </c>
      <c r="G29" s="1">
        <v>97</v>
      </c>
      <c r="H29" s="16">
        <v>1.1060000000000001</v>
      </c>
      <c r="I29" s="17">
        <v>98.56</v>
      </c>
      <c r="J29" s="1" t="s">
        <v>463</v>
      </c>
      <c r="K29" s="17">
        <v>54.63</v>
      </c>
      <c r="L29" s="17">
        <v>54.63</v>
      </c>
      <c r="M29" s="4">
        <v>40266</v>
      </c>
      <c r="N29" s="2">
        <f>_xlfn.MAXIFS(History!C$9:C$157,History!D$9:D$157,B29)</f>
        <v>0</v>
      </c>
      <c r="O29" s="2">
        <f>_xlfn.MAXIFS(History!K$2:K$157,History!D$2:D$157,B29)</f>
        <v>0</v>
      </c>
      <c r="P29" s="2">
        <f>_xlfn.MAXIFS(History_Typemaster!K$2:K$611,History_Typemaster!D$2:D$611,B29)</f>
        <v>0</v>
      </c>
    </row>
    <row r="30" spans="1:16" ht="12" x14ac:dyDescent="0.2">
      <c r="A30" s="1">
        <v>29</v>
      </c>
      <c r="B30" s="23" t="s">
        <v>160</v>
      </c>
      <c r="C30" s="1">
        <v>1210226</v>
      </c>
      <c r="D30" s="1" t="str">
        <f t="shared" si="0"/>
        <v>-</v>
      </c>
      <c r="E30" s="1" t="str">
        <f t="shared" si="1"/>
        <v>-</v>
      </c>
      <c r="F30" s="1">
        <v>404</v>
      </c>
      <c r="G30" s="1">
        <v>58</v>
      </c>
      <c r="H30" s="16">
        <v>1.1040000000000001</v>
      </c>
      <c r="I30" s="17">
        <v>100.93</v>
      </c>
      <c r="J30" s="1" t="s">
        <v>454</v>
      </c>
      <c r="K30" s="17">
        <v>57.77</v>
      </c>
      <c r="L30" s="17">
        <v>57.77</v>
      </c>
      <c r="M30" s="4">
        <v>40277</v>
      </c>
      <c r="N30" s="2">
        <f>_xlfn.MAXIFS(History!C$143:C$157,History!D$143:D$157,B30)</f>
        <v>0</v>
      </c>
      <c r="O30" s="2">
        <f>_xlfn.MAXIFS(History!K$2:K$157,History!D$2:D$157,B30)</f>
        <v>0</v>
      </c>
      <c r="P30" s="2">
        <f>_xlfn.MAXIFS(History_Typemaster!K$2:K$611,History_Typemaster!D$2:D$611,B30)</f>
        <v>0</v>
      </c>
    </row>
    <row r="31" spans="1:16" ht="12" x14ac:dyDescent="0.2">
      <c r="A31" s="1">
        <v>30</v>
      </c>
      <c r="B31" s="23" t="s">
        <v>161</v>
      </c>
      <c r="C31" s="8">
        <v>1210149</v>
      </c>
      <c r="D31" s="1" t="str">
        <f t="shared" si="0"/>
        <v>-</v>
      </c>
      <c r="E31" s="1" t="str">
        <f t="shared" si="1"/>
        <v>-</v>
      </c>
      <c r="F31" s="1">
        <v>502</v>
      </c>
      <c r="G31" s="1">
        <v>51</v>
      </c>
      <c r="H31" s="16">
        <v>1.1020000000000001</v>
      </c>
      <c r="I31" s="17">
        <v>90.34</v>
      </c>
      <c r="J31" s="1" t="s">
        <v>464</v>
      </c>
      <c r="K31" s="17">
        <v>55.51</v>
      </c>
      <c r="L31" s="17">
        <v>55.51</v>
      </c>
      <c r="M31" s="4">
        <v>40259</v>
      </c>
      <c r="N31" s="2">
        <f>_xlfn.MAXIFS(History!C$143:C$157,History!D$143:D$157,B31)</f>
        <v>0</v>
      </c>
      <c r="O31" s="2">
        <f>_xlfn.MAXIFS(History!K$2:K$157,History!D$2:D$157,B31)</f>
        <v>0</v>
      </c>
      <c r="P31" s="2">
        <f>_xlfn.MAXIFS(History_Typemaster!K$2:K$611,History_Typemaster!D$2:D$611,B31)</f>
        <v>0</v>
      </c>
    </row>
    <row r="32" spans="1:16" ht="12" x14ac:dyDescent="0.2">
      <c r="A32" s="1">
        <v>31</v>
      </c>
      <c r="B32" s="23" t="s">
        <v>162</v>
      </c>
      <c r="C32" s="1">
        <v>1210432</v>
      </c>
      <c r="D32" s="1" t="str">
        <f t="shared" si="0"/>
        <v>-</v>
      </c>
      <c r="E32" s="1" t="str">
        <f t="shared" si="1"/>
        <v>-</v>
      </c>
      <c r="F32" s="1">
        <v>191</v>
      </c>
      <c r="G32" s="1">
        <v>125</v>
      </c>
      <c r="H32" s="16">
        <v>1.1020000000000001</v>
      </c>
      <c r="I32" s="17">
        <v>158.71</v>
      </c>
      <c r="J32" s="1" t="s">
        <v>449</v>
      </c>
      <c r="K32" s="17">
        <v>43.86</v>
      </c>
      <c r="L32" s="17">
        <v>38.83</v>
      </c>
      <c r="M32" s="4">
        <v>40261</v>
      </c>
      <c r="N32" s="2">
        <f>_xlfn.MAXIFS(History!C$143:C$157,History!D$143:D$157,B32)</f>
        <v>0</v>
      </c>
      <c r="O32" s="2">
        <f>_xlfn.MAXIFS(History!K$2:K$157,History!D$2:D$157,B32)</f>
        <v>0</v>
      </c>
      <c r="P32" s="2">
        <f>_xlfn.MAXIFS(History_Typemaster!K$2:K$611,History_Typemaster!D$2:D$611,B32)</f>
        <v>0</v>
      </c>
    </row>
    <row r="33" spans="1:16" ht="12" x14ac:dyDescent="0.2">
      <c r="A33" s="1">
        <v>32</v>
      </c>
      <c r="B33" s="23" t="s">
        <v>163</v>
      </c>
      <c r="C33" s="1">
        <v>1210245</v>
      </c>
      <c r="D33" s="1" t="str">
        <f t="shared" si="0"/>
        <v>-</v>
      </c>
      <c r="E33" s="1" t="str">
        <f t="shared" si="1"/>
        <v>-</v>
      </c>
      <c r="F33" s="1">
        <v>263</v>
      </c>
      <c r="G33" s="1">
        <v>148</v>
      </c>
      <c r="H33" s="16">
        <v>1.1000000000000001</v>
      </c>
      <c r="I33" s="17">
        <v>97.2</v>
      </c>
      <c r="J33" s="1" t="s">
        <v>465</v>
      </c>
      <c r="K33" s="17">
        <v>50.89</v>
      </c>
      <c r="L33" s="17">
        <v>40.840000000000003</v>
      </c>
      <c r="M33" s="4">
        <v>40277</v>
      </c>
      <c r="N33" s="2">
        <f>_xlfn.MAXIFS(History!C$143:C$157,History!D$143:D$157,B33)</f>
        <v>0</v>
      </c>
      <c r="O33" s="2">
        <f>_xlfn.MAXIFS(History!K$2:K$157,History!D$2:D$157,B33)</f>
        <v>0</v>
      </c>
      <c r="P33" s="2">
        <f>_xlfn.MAXIFS(History_Typemaster!K$2:K$611,History_Typemaster!D$2:D$611,B33)</f>
        <v>0</v>
      </c>
    </row>
    <row r="34" spans="1:16" ht="12" x14ac:dyDescent="0.2">
      <c r="A34" s="1">
        <v>33</v>
      </c>
      <c r="B34" s="23" t="s">
        <v>164</v>
      </c>
      <c r="C34" s="1">
        <v>1210202</v>
      </c>
      <c r="D34" s="1" t="str">
        <f t="shared" si="0"/>
        <v>-</v>
      </c>
      <c r="E34" s="1" t="str">
        <f t="shared" si="1"/>
        <v>-</v>
      </c>
      <c r="F34" s="1">
        <v>510</v>
      </c>
      <c r="G34" s="1">
        <v>46</v>
      </c>
      <c r="H34" s="16">
        <v>1.097</v>
      </c>
      <c r="I34" s="17">
        <v>81.98</v>
      </c>
      <c r="J34" s="1" t="s">
        <v>466</v>
      </c>
      <c r="K34" s="17">
        <v>58.14</v>
      </c>
      <c r="L34" s="17">
        <v>58.14</v>
      </c>
      <c r="M34" s="4">
        <v>40251</v>
      </c>
      <c r="N34" s="2">
        <f>_xlfn.MAXIFS(History!C$143:C$157,History!D$143:D$157,B34)</f>
        <v>0</v>
      </c>
      <c r="O34" s="2">
        <f>_xlfn.MAXIFS(History!K$2:K$157,History!D$2:D$157,B34)</f>
        <v>0</v>
      </c>
      <c r="P34" s="2">
        <f>_xlfn.MAXIFS(History_Typemaster!K$2:K$611,History_Typemaster!D$2:D$611,B34)</f>
        <v>0</v>
      </c>
    </row>
    <row r="35" spans="1:16" ht="12" x14ac:dyDescent="0.2">
      <c r="A35" s="1">
        <v>34</v>
      </c>
      <c r="B35" s="23" t="s">
        <v>165</v>
      </c>
      <c r="C35" s="8">
        <v>1210060</v>
      </c>
      <c r="D35" s="1" t="str">
        <f t="shared" si="0"/>
        <v>-</v>
      </c>
      <c r="E35" s="1" t="str">
        <f t="shared" si="1"/>
        <v>-</v>
      </c>
      <c r="F35" s="1">
        <v>295</v>
      </c>
      <c r="G35" s="1">
        <v>157</v>
      </c>
      <c r="H35" s="16">
        <v>1.095</v>
      </c>
      <c r="I35" s="17">
        <v>105.28</v>
      </c>
      <c r="J35" s="1" t="s">
        <v>459</v>
      </c>
      <c r="K35" s="17">
        <v>51.95</v>
      </c>
      <c r="L35" s="17">
        <v>40.630000000000003</v>
      </c>
      <c r="M35" s="4">
        <v>40272</v>
      </c>
      <c r="N35" s="2">
        <f>_xlfn.MAXIFS(History!C$143:C$157,History!D$143:D$157,B35)</f>
        <v>0</v>
      </c>
      <c r="O35" s="2">
        <f>_xlfn.MAXIFS(History!K$2:K$157,History!D$2:D$157,B35)</f>
        <v>0</v>
      </c>
      <c r="P35" s="2">
        <f>_xlfn.MAXIFS(History_Typemaster!K$2:K$611,History_Typemaster!D$2:D$611,B35)</f>
        <v>0</v>
      </c>
    </row>
    <row r="36" spans="1:16" ht="12" x14ac:dyDescent="0.2">
      <c r="A36" s="1">
        <v>35</v>
      </c>
      <c r="B36" s="23" t="s">
        <v>166</v>
      </c>
      <c r="C36" s="8">
        <v>1210053</v>
      </c>
      <c r="D36" s="1" t="str">
        <f t="shared" si="0"/>
        <v>-</v>
      </c>
      <c r="E36" s="1" t="str">
        <f t="shared" si="1"/>
        <v>-</v>
      </c>
      <c r="F36" s="1">
        <v>232</v>
      </c>
      <c r="G36" s="1">
        <v>131</v>
      </c>
      <c r="H36" s="16">
        <v>1.095</v>
      </c>
      <c r="I36" s="17">
        <v>86.36</v>
      </c>
      <c r="J36" s="1" t="s">
        <v>467</v>
      </c>
      <c r="K36" s="17">
        <v>44.66</v>
      </c>
      <c r="L36" s="17">
        <v>38.46</v>
      </c>
      <c r="M36" s="4">
        <v>40528</v>
      </c>
      <c r="N36" s="2">
        <f>_xlfn.MAXIFS(History!C$143:C$157,History!D$143:D$157,B36)</f>
        <v>0</v>
      </c>
      <c r="O36" s="2">
        <f>_xlfn.MAXIFS(History!K$2:K$157,History!D$2:D$157,B36)</f>
        <v>0</v>
      </c>
      <c r="P36" s="2">
        <f>_xlfn.MAXIFS(History_Typemaster!K$2:K$611,History_Typemaster!D$2:D$611,B36)</f>
        <v>0</v>
      </c>
    </row>
    <row r="37" spans="1:16" ht="12" x14ac:dyDescent="0.2">
      <c r="A37" s="1">
        <v>36</v>
      </c>
      <c r="B37" s="23" t="s">
        <v>167</v>
      </c>
      <c r="C37" s="8">
        <v>1210218</v>
      </c>
      <c r="D37" s="1" t="str">
        <f t="shared" si="0"/>
        <v>-</v>
      </c>
      <c r="E37" s="1" t="str">
        <f t="shared" si="1"/>
        <v>-</v>
      </c>
      <c r="F37" s="1">
        <v>477</v>
      </c>
      <c r="G37" s="1">
        <v>60</v>
      </c>
      <c r="H37" s="16">
        <v>1.095</v>
      </c>
      <c r="I37" s="17">
        <v>83.64</v>
      </c>
      <c r="J37" s="1" t="s">
        <v>468</v>
      </c>
      <c r="K37" s="17">
        <v>57.65</v>
      </c>
      <c r="L37" s="17">
        <v>57.65</v>
      </c>
      <c r="M37" s="4">
        <v>40261</v>
      </c>
      <c r="N37" s="2">
        <f>_xlfn.MAXIFS(History!C$143:C$157,History!D$143:D$157,B37)</f>
        <v>0</v>
      </c>
      <c r="O37" s="2">
        <f>_xlfn.MAXIFS(History!K$2:K$157,History!D$2:D$157,B37)</f>
        <v>0</v>
      </c>
      <c r="P37" s="2">
        <f>_xlfn.MAXIFS(History_Typemaster!K$2:K$611,History_Typemaster!D$2:D$611,B37)</f>
        <v>0</v>
      </c>
    </row>
    <row r="38" spans="1:16" ht="12" x14ac:dyDescent="0.2">
      <c r="A38" s="1">
        <v>37</v>
      </c>
      <c r="B38" s="23" t="s">
        <v>168</v>
      </c>
      <c r="C38" s="8">
        <v>1210359</v>
      </c>
      <c r="D38" s="1" t="str">
        <f t="shared" si="0"/>
        <v>-</v>
      </c>
      <c r="E38" s="1" t="str">
        <f t="shared" si="1"/>
        <v>-</v>
      </c>
      <c r="F38" s="1">
        <v>264</v>
      </c>
      <c r="G38" s="1">
        <v>115</v>
      </c>
      <c r="H38" s="16">
        <v>1.0940000000000001</v>
      </c>
      <c r="I38" s="17">
        <v>140.49</v>
      </c>
      <c r="J38" s="1" t="s">
        <v>469</v>
      </c>
      <c r="K38" s="17">
        <v>45.9</v>
      </c>
      <c r="L38" s="17">
        <v>42.04</v>
      </c>
      <c r="M38" s="4">
        <v>40297</v>
      </c>
      <c r="N38" s="2">
        <f>_xlfn.MAXIFS(History!C$143:C$157,History!D$143:D$157,B38)</f>
        <v>0</v>
      </c>
      <c r="O38" s="2">
        <f>_xlfn.MAXIFS(History!K$2:K$157,History!D$2:D$157,B38)</f>
        <v>0</v>
      </c>
      <c r="P38" s="2">
        <f>_xlfn.MAXIFS(History_Typemaster!K$2:K$611,History_Typemaster!D$2:D$611,B38)</f>
        <v>0</v>
      </c>
    </row>
    <row r="39" spans="1:16" ht="12" x14ac:dyDescent="0.2">
      <c r="A39" s="1">
        <v>38</v>
      </c>
      <c r="B39" s="23" t="s">
        <v>107</v>
      </c>
      <c r="C39" s="1">
        <v>1210419</v>
      </c>
      <c r="D39" s="1" t="str">
        <f t="shared" si="0"/>
        <v>Mega</v>
      </c>
      <c r="E39" s="1" t="str">
        <f t="shared" si="1"/>
        <v>-</v>
      </c>
      <c r="F39" s="1">
        <v>525</v>
      </c>
      <c r="G39" s="1">
        <v>45</v>
      </c>
      <c r="H39" s="16">
        <v>1.093</v>
      </c>
      <c r="I39" s="17">
        <v>124.75</v>
      </c>
      <c r="J39" s="1" t="s">
        <v>470</v>
      </c>
      <c r="K39" s="17">
        <v>85.26</v>
      </c>
      <c r="L39" s="17">
        <v>85.26</v>
      </c>
      <c r="M39" s="4">
        <v>40272</v>
      </c>
      <c r="N39" s="2">
        <f>_xlfn.MAXIFS(History!C$9:C$157,History!D$9:D$157,B39)</f>
        <v>85.96</v>
      </c>
      <c r="O39" s="2">
        <f>_xlfn.MAXIFS(History!K$2:K$157,History!D$2:D$157,B39)</f>
        <v>91.382000000000005</v>
      </c>
      <c r="P39" s="2">
        <f>_xlfn.MAXIFS(History_Typemaster!K$2:K$611,History_Typemaster!D$2:D$611,B39)</f>
        <v>0</v>
      </c>
    </row>
    <row r="40" spans="1:16" ht="12" x14ac:dyDescent="0.2">
      <c r="A40" s="1">
        <v>39</v>
      </c>
      <c r="B40" s="23" t="s">
        <v>169</v>
      </c>
      <c r="C40" s="1">
        <v>1210285</v>
      </c>
      <c r="D40" s="1" t="str">
        <f t="shared" si="0"/>
        <v>-</v>
      </c>
      <c r="E40" s="1" t="str">
        <f t="shared" si="1"/>
        <v>-</v>
      </c>
      <c r="F40" s="1">
        <v>235</v>
      </c>
      <c r="G40" s="1">
        <v>146</v>
      </c>
      <c r="H40" s="16">
        <v>1.0920000000000001</v>
      </c>
      <c r="I40" s="17">
        <v>88.55</v>
      </c>
      <c r="J40" s="1" t="s">
        <v>445</v>
      </c>
      <c r="K40" s="17">
        <v>54.43</v>
      </c>
      <c r="L40" s="17">
        <v>44.55</v>
      </c>
      <c r="M40" s="4">
        <v>40463</v>
      </c>
      <c r="N40" s="2">
        <f>_xlfn.MAXIFS(History!C$143:C$157,History!D$143:D$157,B40)</f>
        <v>0</v>
      </c>
      <c r="O40" s="2">
        <f>_xlfn.MAXIFS(History!K$2:K$157,History!D$2:D$157,B40)</f>
        <v>0</v>
      </c>
      <c r="P40" s="2">
        <f>_xlfn.MAXIFS(History_Typemaster!K$2:K$611,History_Typemaster!D$2:D$611,B40)</f>
        <v>0</v>
      </c>
    </row>
    <row r="41" spans="1:16" ht="12" x14ac:dyDescent="0.2">
      <c r="A41" s="1">
        <v>40</v>
      </c>
      <c r="B41" s="23" t="s">
        <v>103</v>
      </c>
      <c r="C41" s="8">
        <v>1210374</v>
      </c>
      <c r="D41" s="1" t="str">
        <f t="shared" si="0"/>
        <v>Mega</v>
      </c>
      <c r="E41" s="1" t="str">
        <f t="shared" si="1"/>
        <v>-</v>
      </c>
      <c r="F41" s="1">
        <v>540</v>
      </c>
      <c r="G41" s="1">
        <v>49</v>
      </c>
      <c r="H41" s="16">
        <v>1.0920000000000001</v>
      </c>
      <c r="I41" s="17">
        <v>121.03</v>
      </c>
      <c r="J41" s="1" t="s">
        <v>451</v>
      </c>
      <c r="K41" s="17">
        <v>83.1</v>
      </c>
      <c r="L41" s="17">
        <v>83.1</v>
      </c>
      <c r="M41" s="4">
        <v>40177</v>
      </c>
      <c r="N41" s="2">
        <f>_xlfn.MAXIFS(History!C$143:C$157,History!D$143:D$157,B41)</f>
        <v>0</v>
      </c>
      <c r="O41" s="2">
        <f>_xlfn.MAXIFS(History!K$2:K$157,History!D$2:D$157,B41)</f>
        <v>85.126000000000005</v>
      </c>
      <c r="P41" s="2">
        <f>_xlfn.MAXIFS(History_Typemaster!K$2:K$611,History_Typemaster!D$2:D$611,B41)</f>
        <v>0</v>
      </c>
    </row>
    <row r="42" spans="1:16" ht="12" x14ac:dyDescent="0.2">
      <c r="A42" s="1">
        <v>41</v>
      </c>
      <c r="B42" s="23" t="s">
        <v>170</v>
      </c>
      <c r="C42" s="1">
        <v>1210040</v>
      </c>
      <c r="D42" s="1" t="str">
        <f t="shared" si="0"/>
        <v>-</v>
      </c>
      <c r="E42" s="1" t="str">
        <f t="shared" si="1"/>
        <v>-</v>
      </c>
      <c r="F42" s="1">
        <v>241</v>
      </c>
      <c r="G42" s="1">
        <v>107</v>
      </c>
      <c r="H42" s="16">
        <v>1.0920000000000001</v>
      </c>
      <c r="I42" s="17">
        <v>118.37</v>
      </c>
      <c r="J42" s="1" t="s">
        <v>449</v>
      </c>
      <c r="K42" s="17">
        <v>54.95</v>
      </c>
      <c r="L42" s="17">
        <v>53.13</v>
      </c>
      <c r="M42" s="4">
        <v>40177</v>
      </c>
      <c r="N42" s="2">
        <f>_xlfn.MAXIFS(History!C$9:C$157,History!D$9:D$157,B42)</f>
        <v>0</v>
      </c>
      <c r="O42" s="2">
        <f>_xlfn.MAXIFS(History!K$2:K$157,History!D$2:D$157,B42)</f>
        <v>0</v>
      </c>
      <c r="P42" s="2">
        <f>_xlfn.MAXIFS(History_Typemaster!K$2:K$611,History_Typemaster!D$2:D$611,B42)</f>
        <v>0</v>
      </c>
    </row>
    <row r="43" spans="1:16" ht="12" x14ac:dyDescent="0.2">
      <c r="A43" s="1">
        <v>42</v>
      </c>
      <c r="B43" s="23" t="s">
        <v>171</v>
      </c>
      <c r="C43" s="1">
        <v>1210024</v>
      </c>
      <c r="D43" s="1" t="str">
        <f t="shared" si="0"/>
        <v>-</v>
      </c>
      <c r="E43" s="1" t="str">
        <f t="shared" si="1"/>
        <v>-</v>
      </c>
      <c r="F43" s="1">
        <v>282</v>
      </c>
      <c r="G43" s="1">
        <v>105</v>
      </c>
      <c r="H43" s="16">
        <v>1.091</v>
      </c>
      <c r="I43" s="17">
        <v>95.71</v>
      </c>
      <c r="J43" s="1" t="s">
        <v>471</v>
      </c>
      <c r="K43" s="17">
        <v>50.12</v>
      </c>
      <c r="L43" s="17">
        <v>48.9</v>
      </c>
      <c r="M43" s="4">
        <v>40286</v>
      </c>
      <c r="N43" s="2">
        <f>_xlfn.MAXIFS(History!C$143:C$157,History!D$143:D$157,B43)</f>
        <v>0</v>
      </c>
      <c r="O43" s="2">
        <f>_xlfn.MAXIFS(History!K$2:K$157,History!D$2:D$157,B43)</f>
        <v>0</v>
      </c>
      <c r="P43" s="2">
        <f>_xlfn.MAXIFS(History_Typemaster!K$2:K$611,History_Typemaster!D$2:D$611,B43)</f>
        <v>0</v>
      </c>
    </row>
    <row r="44" spans="1:16" ht="12" x14ac:dyDescent="0.2">
      <c r="A44" s="1">
        <v>43</v>
      </c>
      <c r="B44" s="23" t="s">
        <v>136</v>
      </c>
      <c r="C44" s="8">
        <v>1210444</v>
      </c>
      <c r="D44" s="1" t="str">
        <f t="shared" si="0"/>
        <v>-</v>
      </c>
      <c r="E44" s="1" t="str">
        <f t="shared" si="1"/>
        <v>-</v>
      </c>
      <c r="F44" s="1">
        <v>339</v>
      </c>
      <c r="G44" s="1">
        <v>76</v>
      </c>
      <c r="H44" s="16">
        <v>1.091</v>
      </c>
      <c r="I44" s="17">
        <v>137.43</v>
      </c>
      <c r="J44" s="1" t="s">
        <v>449</v>
      </c>
      <c r="K44" s="17">
        <v>54.21</v>
      </c>
      <c r="L44" s="17">
        <v>54.21</v>
      </c>
      <c r="M44" s="4">
        <v>40278</v>
      </c>
      <c r="N44" s="2">
        <f>_xlfn.MAXIFS(History!C$143:C$157,History!D$143:D$157,B44)</f>
        <v>45.07</v>
      </c>
      <c r="O44" s="2">
        <f>_xlfn.MAXIFS(History!K$2:K$157,History!D$2:D$157,B44)</f>
        <v>0</v>
      </c>
      <c r="P44" s="2">
        <f>_xlfn.MAXIFS(History_Typemaster!K$2:K$611,History_Typemaster!D$2:D$611,B44)</f>
        <v>0</v>
      </c>
    </row>
    <row r="45" spans="1:16" ht="12" x14ac:dyDescent="0.2">
      <c r="A45" s="1">
        <v>44</v>
      </c>
      <c r="B45" s="23" t="s">
        <v>172</v>
      </c>
      <c r="C45" s="8">
        <v>1210078</v>
      </c>
      <c r="D45" s="1" t="str">
        <f t="shared" si="0"/>
        <v>-</v>
      </c>
      <c r="E45" s="1" t="str">
        <f t="shared" si="1"/>
        <v>-</v>
      </c>
      <c r="F45" s="1">
        <v>308</v>
      </c>
      <c r="G45" s="1">
        <v>103</v>
      </c>
      <c r="H45" s="16">
        <v>1.091</v>
      </c>
      <c r="I45" s="17">
        <v>127.28</v>
      </c>
      <c r="J45" s="1" t="s">
        <v>472</v>
      </c>
      <c r="K45" s="17">
        <v>50.17</v>
      </c>
      <c r="L45" s="17">
        <v>49.45</v>
      </c>
      <c r="M45" s="4">
        <v>40246</v>
      </c>
      <c r="N45" s="2">
        <f>_xlfn.MAXIFS(History!C$143:C$157,History!D$143:D$157,B45)</f>
        <v>0</v>
      </c>
      <c r="O45" s="2">
        <f>_xlfn.MAXIFS(History!K$2:K$157,History!D$2:D$157,B45)</f>
        <v>0</v>
      </c>
      <c r="P45" s="2">
        <f>_xlfn.MAXIFS(History_Typemaster!K$2:K$611,History_Typemaster!D$2:D$611,B45)</f>
        <v>0</v>
      </c>
    </row>
    <row r="46" spans="1:16" ht="12" x14ac:dyDescent="0.2">
      <c r="A46" s="1">
        <v>45</v>
      </c>
      <c r="B46" s="23" t="s">
        <v>173</v>
      </c>
      <c r="C46" s="1">
        <v>1210336</v>
      </c>
      <c r="D46" s="1" t="str">
        <f t="shared" si="0"/>
        <v>-</v>
      </c>
      <c r="E46" s="1" t="str">
        <f t="shared" si="1"/>
        <v>-</v>
      </c>
      <c r="F46" s="1">
        <v>251</v>
      </c>
      <c r="G46" s="1">
        <v>83</v>
      </c>
      <c r="H46" s="16">
        <v>1.091</v>
      </c>
      <c r="I46" s="17">
        <v>116.27</v>
      </c>
      <c r="J46" s="1" t="s">
        <v>473</v>
      </c>
      <c r="K46" s="17">
        <v>56.14</v>
      </c>
      <c r="L46" s="17">
        <v>56.14</v>
      </c>
      <c r="M46" s="4">
        <v>40178</v>
      </c>
      <c r="N46" s="2">
        <f>_xlfn.MAXIFS(History!C$9:C$157,History!D$9:D$157,B46)</f>
        <v>0</v>
      </c>
      <c r="O46" s="2">
        <f>_xlfn.MAXIFS(History!K$2:K$157,History!D$2:D$157,B46)</f>
        <v>0</v>
      </c>
      <c r="P46" s="2">
        <f>_xlfn.MAXIFS(History_Typemaster!K$2:K$611,History_Typemaster!D$2:D$611,B46)</f>
        <v>0</v>
      </c>
    </row>
    <row r="47" spans="1:16" ht="12" x14ac:dyDescent="0.2">
      <c r="A47" s="1">
        <v>46</v>
      </c>
      <c r="B47" s="23" t="s">
        <v>174</v>
      </c>
      <c r="C47" s="8">
        <v>1210197</v>
      </c>
      <c r="D47" s="1" t="str">
        <f t="shared" si="0"/>
        <v>-</v>
      </c>
      <c r="E47" s="1" t="str">
        <f t="shared" si="1"/>
        <v>-</v>
      </c>
      <c r="F47" s="1">
        <v>379</v>
      </c>
      <c r="G47" s="1">
        <v>55</v>
      </c>
      <c r="H47" s="16">
        <v>1.091</v>
      </c>
      <c r="I47" s="17">
        <v>104.54</v>
      </c>
      <c r="J47" s="1" t="s">
        <v>452</v>
      </c>
      <c r="K47" s="17">
        <v>54.79</v>
      </c>
      <c r="L47" s="17">
        <v>54.79</v>
      </c>
      <c r="M47" s="4">
        <v>40177</v>
      </c>
      <c r="N47" s="2">
        <f>_xlfn.MAXIFS(History!C$143:C$157,History!D$143:D$157,B47)</f>
        <v>0</v>
      </c>
      <c r="O47" s="2">
        <f>_xlfn.MAXIFS(History!K$2:K$157,History!D$2:D$157,B47)</f>
        <v>0</v>
      </c>
      <c r="P47" s="2">
        <f>_xlfn.MAXIFS(History_Typemaster!K$2:K$611,History_Typemaster!D$2:D$611,B47)</f>
        <v>0</v>
      </c>
    </row>
    <row r="48" spans="1:16" ht="12" x14ac:dyDescent="0.2">
      <c r="A48" s="1">
        <v>47</v>
      </c>
      <c r="B48" s="23" t="s">
        <v>175</v>
      </c>
      <c r="C48" s="11">
        <v>1210319</v>
      </c>
      <c r="D48" s="1" t="str">
        <f t="shared" si="0"/>
        <v>-</v>
      </c>
      <c r="E48" s="1" t="str">
        <f t="shared" si="1"/>
        <v>-</v>
      </c>
      <c r="F48" s="1">
        <v>204</v>
      </c>
      <c r="G48" s="1">
        <v>145</v>
      </c>
      <c r="H48" s="16">
        <v>1.089</v>
      </c>
      <c r="I48" s="17">
        <v>89.61</v>
      </c>
      <c r="J48" s="8" t="s">
        <v>454</v>
      </c>
      <c r="K48" s="17">
        <v>52.34</v>
      </c>
      <c r="L48" s="17">
        <v>42.57</v>
      </c>
      <c r="M48" s="4">
        <v>40177</v>
      </c>
      <c r="N48" s="2">
        <f>_xlfn.MAXIFS(History!C$143:C$157,History!D$143:D$157,B48)</f>
        <v>0</v>
      </c>
      <c r="O48" s="2">
        <f>_xlfn.MAXIFS(History!K$2:K$157,History!D$2:D$157,B48)</f>
        <v>0</v>
      </c>
      <c r="P48" s="2">
        <f>_xlfn.MAXIFS(History_Typemaster!K$2:K$611,History_Typemaster!D$2:D$611,B48)</f>
        <v>0</v>
      </c>
    </row>
    <row r="49" spans="1:16" ht="12" x14ac:dyDescent="0.2">
      <c r="A49" s="1">
        <v>48</v>
      </c>
      <c r="B49" s="23" t="s">
        <v>176</v>
      </c>
      <c r="C49" s="8">
        <v>1210284</v>
      </c>
      <c r="D49" s="1" t="str">
        <f t="shared" si="0"/>
        <v>-</v>
      </c>
      <c r="E49" s="1" t="str">
        <f t="shared" si="1"/>
        <v>-</v>
      </c>
      <c r="F49" s="1">
        <v>477</v>
      </c>
      <c r="G49" s="1">
        <v>58</v>
      </c>
      <c r="H49" s="16">
        <v>1.0880000000000001</v>
      </c>
      <c r="I49" s="17">
        <v>81.28</v>
      </c>
      <c r="J49" s="1" t="s">
        <v>454</v>
      </c>
      <c r="K49" s="17">
        <v>57.3</v>
      </c>
      <c r="L49" s="17">
        <v>57.3</v>
      </c>
      <c r="M49" s="4">
        <v>40259</v>
      </c>
      <c r="N49" s="2">
        <f>_xlfn.MAXIFS(History!C$143:C$157,History!D$143:D$157,B49)</f>
        <v>0</v>
      </c>
      <c r="O49" s="2">
        <f>_xlfn.MAXIFS(History!K$2:K$157,History!D$2:D$157,B49)</f>
        <v>0</v>
      </c>
      <c r="P49" s="2">
        <f>_xlfn.MAXIFS(History_Typemaster!K$2:K$611,History_Typemaster!D$2:D$611,B49)</f>
        <v>0</v>
      </c>
    </row>
    <row r="50" spans="1:16" ht="12" x14ac:dyDescent="0.2">
      <c r="A50" s="1">
        <v>49</v>
      </c>
      <c r="B50" s="23" t="s">
        <v>177</v>
      </c>
      <c r="C50" s="9">
        <v>1210200</v>
      </c>
      <c r="D50" s="1" t="str">
        <f t="shared" si="0"/>
        <v>-</v>
      </c>
      <c r="E50" s="1" t="str">
        <f t="shared" si="1"/>
        <v>-</v>
      </c>
      <c r="F50" s="1">
        <v>370</v>
      </c>
      <c r="G50" s="1">
        <v>70</v>
      </c>
      <c r="H50" s="16">
        <v>1.0880000000000001</v>
      </c>
      <c r="I50" s="17">
        <v>118.26</v>
      </c>
      <c r="J50" s="1" t="s">
        <v>474</v>
      </c>
      <c r="K50" s="17">
        <v>54.18</v>
      </c>
      <c r="L50" s="17">
        <v>54.18</v>
      </c>
      <c r="M50" s="4">
        <v>40177</v>
      </c>
      <c r="N50" s="2">
        <f>_xlfn.MAXIFS(History!C$143:C$157,History!D$143:D$157,B50)</f>
        <v>0</v>
      </c>
      <c r="O50" s="2">
        <f>_xlfn.MAXIFS(History!K$2:K$157,History!D$2:D$157,B50)</f>
        <v>0</v>
      </c>
      <c r="P50" s="2">
        <f>_xlfn.MAXIFS(History_Typemaster!K$2:K$611,History_Typemaster!D$2:D$611,B50)</f>
        <v>0</v>
      </c>
    </row>
    <row r="51" spans="1:16" ht="12" x14ac:dyDescent="0.2">
      <c r="A51" s="1">
        <v>50</v>
      </c>
      <c r="B51" s="23" t="s">
        <v>178</v>
      </c>
      <c r="C51" s="8">
        <v>1210295</v>
      </c>
      <c r="D51" s="1" t="str">
        <f t="shared" si="0"/>
        <v>-</v>
      </c>
      <c r="E51" s="1" t="str">
        <f t="shared" si="1"/>
        <v>-</v>
      </c>
      <c r="F51" s="1">
        <v>168</v>
      </c>
      <c r="G51" s="1">
        <v>158</v>
      </c>
      <c r="H51" s="16">
        <v>1.0860000000000001</v>
      </c>
      <c r="I51" s="17">
        <v>105.21</v>
      </c>
      <c r="J51" s="1" t="s">
        <v>445</v>
      </c>
      <c r="K51" s="17">
        <v>52.56</v>
      </c>
      <c r="L51" s="17">
        <v>41.8</v>
      </c>
      <c r="M51" s="4">
        <v>40234</v>
      </c>
      <c r="N51" s="2">
        <f>_xlfn.MAXIFS(History!C$143:C$157,History!D$143:D$157,B51)</f>
        <v>0</v>
      </c>
      <c r="O51" s="2">
        <f>_xlfn.MAXIFS(History!K$2:K$157,History!D$2:D$157,B51)</f>
        <v>0</v>
      </c>
      <c r="P51" s="2">
        <f>_xlfn.MAXIFS(History_Typemaster!K$2:K$611,History_Typemaster!D$2:D$611,B51)</f>
        <v>0</v>
      </c>
    </row>
    <row r="52" spans="1:16" ht="12" x14ac:dyDescent="0.2">
      <c r="A52" s="1">
        <v>51</v>
      </c>
      <c r="B52" s="23" t="s">
        <v>179</v>
      </c>
      <c r="C52" s="1">
        <v>1210108</v>
      </c>
      <c r="D52" s="1" t="str">
        <f t="shared" si="0"/>
        <v>-</v>
      </c>
      <c r="E52" s="1" t="str">
        <f t="shared" si="1"/>
        <v>-</v>
      </c>
      <c r="F52" s="1">
        <v>511</v>
      </c>
      <c r="G52" s="1">
        <v>55</v>
      </c>
      <c r="H52" s="16">
        <v>1.085</v>
      </c>
      <c r="I52" s="17">
        <v>114.86</v>
      </c>
      <c r="J52" s="1" t="s">
        <v>475</v>
      </c>
      <c r="K52" s="17">
        <v>55.65</v>
      </c>
      <c r="L52" s="17">
        <v>55.65</v>
      </c>
      <c r="M52" s="4">
        <v>41007</v>
      </c>
      <c r="N52" s="2">
        <f>_xlfn.MAXIFS(History!C$143:C$157,History!D$143:D$157,B52)</f>
        <v>0</v>
      </c>
      <c r="O52" s="2">
        <f>_xlfn.MAXIFS(History!K$2:K$157,History!D$2:D$157,B52)</f>
        <v>0</v>
      </c>
      <c r="P52" s="2">
        <f>_xlfn.MAXIFS(History_Typemaster!K$2:K$611,History_Typemaster!D$2:D$611,B52)</f>
        <v>0</v>
      </c>
    </row>
    <row r="53" spans="1:16" ht="12" x14ac:dyDescent="0.2">
      <c r="A53" s="1">
        <v>52</v>
      </c>
      <c r="B53" s="23" t="s">
        <v>180</v>
      </c>
      <c r="C53" s="8">
        <v>1210055</v>
      </c>
      <c r="D53" s="1" t="str">
        <f t="shared" si="0"/>
        <v>-</v>
      </c>
      <c r="E53" s="1" t="str">
        <f t="shared" si="1"/>
        <v>-</v>
      </c>
      <c r="F53" s="1">
        <v>399</v>
      </c>
      <c r="G53" s="1">
        <v>65</v>
      </c>
      <c r="H53" s="16">
        <v>1.085</v>
      </c>
      <c r="I53" s="17">
        <v>93.5</v>
      </c>
      <c r="J53" s="1" t="s">
        <v>464</v>
      </c>
      <c r="K53" s="17">
        <v>51.95</v>
      </c>
      <c r="L53" s="17">
        <v>51.95</v>
      </c>
      <c r="M53" s="4">
        <v>40286</v>
      </c>
      <c r="N53" s="2">
        <f>_xlfn.MAXIFS(History!C$143:C$157,History!D$143:D$157,B53)</f>
        <v>0</v>
      </c>
      <c r="O53" s="2">
        <f>_xlfn.MAXIFS(History!K$2:K$157,History!D$2:D$157,B53)</f>
        <v>0</v>
      </c>
      <c r="P53" s="2">
        <f>_xlfn.MAXIFS(History_Typemaster!K$2:K$611,History_Typemaster!D$2:D$611,B53)</f>
        <v>0</v>
      </c>
    </row>
    <row r="54" spans="1:16" ht="12" x14ac:dyDescent="0.2">
      <c r="A54" s="1">
        <v>53</v>
      </c>
      <c r="B54" s="23" t="s">
        <v>181</v>
      </c>
      <c r="C54" s="8">
        <v>1210160</v>
      </c>
      <c r="D54" s="1" t="str">
        <f t="shared" si="0"/>
        <v>-</v>
      </c>
      <c r="E54" s="1" t="str">
        <f t="shared" si="1"/>
        <v>-</v>
      </c>
      <c r="F54" s="1">
        <v>560</v>
      </c>
      <c r="G54" s="1">
        <v>47</v>
      </c>
      <c r="H54" s="16">
        <v>1.0820000000000001</v>
      </c>
      <c r="I54" s="17">
        <v>101.23</v>
      </c>
      <c r="J54" s="1" t="s">
        <v>476</v>
      </c>
      <c r="K54" s="17">
        <v>57.5</v>
      </c>
      <c r="L54" s="17">
        <v>57.5</v>
      </c>
      <c r="M54" s="4">
        <v>40291</v>
      </c>
      <c r="N54" s="2">
        <f>_xlfn.MAXIFS(History!C$143:C$157,History!D$143:D$157,B54)</f>
        <v>0</v>
      </c>
      <c r="O54" s="2">
        <f>_xlfn.MAXIFS(History!K$2:K$157,History!D$2:D$157,B54)</f>
        <v>0</v>
      </c>
      <c r="P54" s="2">
        <f>_xlfn.MAXIFS(History_Typemaster!K$2:K$611,History_Typemaster!D$2:D$611,B54)</f>
        <v>0</v>
      </c>
    </row>
    <row r="55" spans="1:16" ht="12" x14ac:dyDescent="0.2">
      <c r="A55" s="1">
        <v>54</v>
      </c>
      <c r="B55" s="23" t="s">
        <v>182</v>
      </c>
      <c r="C55" s="8">
        <v>1210030</v>
      </c>
      <c r="D55" s="1" t="str">
        <f t="shared" si="0"/>
        <v>-</v>
      </c>
      <c r="E55" s="1" t="str">
        <f t="shared" si="1"/>
        <v>-</v>
      </c>
      <c r="F55" s="1">
        <v>356</v>
      </c>
      <c r="G55" s="1">
        <v>20</v>
      </c>
      <c r="H55" s="16">
        <v>1.081</v>
      </c>
      <c r="I55" s="17">
        <v>103.68</v>
      </c>
      <c r="J55" s="1" t="s">
        <v>477</v>
      </c>
      <c r="K55" s="17">
        <v>68.739999999999995</v>
      </c>
      <c r="L55" s="17">
        <v>68.739999999999995</v>
      </c>
      <c r="M55" s="4">
        <v>40313</v>
      </c>
      <c r="N55" s="2">
        <f>_xlfn.MAXIFS(History!C$143:C$157,History!D$143:D$157,B55)</f>
        <v>0</v>
      </c>
      <c r="O55" s="2">
        <f>_xlfn.MAXIFS(History!K$2:K$157,History!D$2:D$157,B55)</f>
        <v>0</v>
      </c>
      <c r="P55" s="2">
        <f>_xlfn.MAXIFS(History_Typemaster!K$2:K$611,History_Typemaster!D$2:D$611,B55)</f>
        <v>0</v>
      </c>
    </row>
    <row r="56" spans="1:16" ht="12" x14ac:dyDescent="0.2">
      <c r="A56" s="1">
        <v>55</v>
      </c>
      <c r="B56" s="23" t="s">
        <v>183</v>
      </c>
      <c r="C56" s="8">
        <v>1210402</v>
      </c>
      <c r="D56" s="1" t="str">
        <f t="shared" si="0"/>
        <v>-</v>
      </c>
      <c r="E56" s="1" t="str">
        <f t="shared" si="1"/>
        <v>-</v>
      </c>
      <c r="F56" s="1">
        <v>383</v>
      </c>
      <c r="G56" s="1">
        <v>142</v>
      </c>
      <c r="H56" s="16">
        <v>1.081</v>
      </c>
      <c r="I56" s="17">
        <v>134.27000000000001</v>
      </c>
      <c r="J56" s="1" t="s">
        <v>449</v>
      </c>
      <c r="K56" s="17">
        <v>79.28</v>
      </c>
      <c r="L56" s="17">
        <v>67.900000000000006</v>
      </c>
      <c r="M56" s="4">
        <v>40309</v>
      </c>
      <c r="N56" s="2">
        <f>_xlfn.MAXIFS(History!C$143:C$157,History!D$143:D$157,B56)</f>
        <v>0</v>
      </c>
      <c r="O56" s="2">
        <f>_xlfn.MAXIFS(History!K$2:K$157,History!D$2:D$157,B56)</f>
        <v>0</v>
      </c>
      <c r="P56" s="2">
        <f>_xlfn.MAXIFS(History_Typemaster!K$2:K$611,History_Typemaster!D$2:D$611,B56)</f>
        <v>0</v>
      </c>
    </row>
    <row r="57" spans="1:16" ht="12" x14ac:dyDescent="0.2">
      <c r="A57" s="1">
        <v>56</v>
      </c>
      <c r="B57" s="23" t="s">
        <v>143</v>
      </c>
      <c r="C57" s="8">
        <v>1210363</v>
      </c>
      <c r="D57" s="1" t="str">
        <f t="shared" si="0"/>
        <v>-</v>
      </c>
      <c r="E57" s="1" t="str">
        <f t="shared" si="1"/>
        <v>-</v>
      </c>
      <c r="F57" s="1">
        <v>233</v>
      </c>
      <c r="G57" s="1">
        <v>77</v>
      </c>
      <c r="H57" s="16">
        <v>1.08</v>
      </c>
      <c r="I57" s="17">
        <v>122.54</v>
      </c>
      <c r="J57" s="1" t="s">
        <v>473</v>
      </c>
      <c r="K57" s="17">
        <v>34.229999999999997</v>
      </c>
      <c r="L57" s="17">
        <v>34.229999999999997</v>
      </c>
      <c r="M57" s="4">
        <v>40194</v>
      </c>
      <c r="N57" s="2">
        <f>_xlfn.MAXIFS(History!C$143:C$157,History!D$143:D$157,B57)</f>
        <v>0</v>
      </c>
      <c r="O57" s="2">
        <f>_xlfn.MAXIFS(History!K$2:K$157,History!D$2:D$157,B57)</f>
        <v>0</v>
      </c>
      <c r="P57" s="2">
        <f>_xlfn.MAXIFS(History_Typemaster!K$2:K$611,History_Typemaster!D$2:D$611,B57)</f>
        <v>0</v>
      </c>
    </row>
    <row r="58" spans="1:16" ht="12" x14ac:dyDescent="0.2">
      <c r="A58" s="1">
        <v>57</v>
      </c>
      <c r="B58" s="23" t="s">
        <v>184</v>
      </c>
      <c r="C58" s="1">
        <v>1210420</v>
      </c>
      <c r="D58" s="1" t="str">
        <f t="shared" si="0"/>
        <v>-</v>
      </c>
      <c r="E58" s="1" t="str">
        <f t="shared" si="1"/>
        <v>-</v>
      </c>
      <c r="F58" s="1">
        <v>281</v>
      </c>
      <c r="G58" s="1">
        <v>125</v>
      </c>
      <c r="H58" s="16">
        <v>1.08</v>
      </c>
      <c r="I58" s="17">
        <v>73.17</v>
      </c>
      <c r="J58" s="1" t="s">
        <v>454</v>
      </c>
      <c r="K58" s="17">
        <v>41.87</v>
      </c>
      <c r="L58" s="17">
        <v>36.979999999999997</v>
      </c>
      <c r="M58" s="4">
        <v>40171</v>
      </c>
      <c r="N58" s="2">
        <f>_xlfn.MAXIFS(History!C$9:C$157,History!D$9:D$157,B58)</f>
        <v>0</v>
      </c>
      <c r="O58" s="2">
        <f>_xlfn.MAXIFS(History!K$2:K$157,History!D$2:D$157,B58)</f>
        <v>0</v>
      </c>
      <c r="P58" s="2">
        <f>_xlfn.MAXIFS(History_Typemaster!K$2:K$611,History_Typemaster!D$2:D$611,B58)</f>
        <v>0</v>
      </c>
    </row>
    <row r="59" spans="1:16" ht="12" x14ac:dyDescent="0.2">
      <c r="A59" s="1">
        <v>58</v>
      </c>
      <c r="B59" s="23" t="s">
        <v>124</v>
      </c>
      <c r="C59" s="8">
        <v>1210330</v>
      </c>
      <c r="D59" s="1" t="str">
        <f t="shared" si="0"/>
        <v>-</v>
      </c>
      <c r="E59" s="1" t="str">
        <f t="shared" si="1"/>
        <v>Typemaster</v>
      </c>
      <c r="F59" s="1">
        <v>361</v>
      </c>
      <c r="G59" s="1">
        <v>88</v>
      </c>
      <c r="H59" s="16">
        <v>1.08</v>
      </c>
      <c r="I59" s="17">
        <v>89.66</v>
      </c>
      <c r="J59" s="8" t="s">
        <v>452</v>
      </c>
      <c r="K59" s="17">
        <v>49.25</v>
      </c>
      <c r="L59" s="17">
        <v>49.25</v>
      </c>
      <c r="M59" s="4">
        <v>40178</v>
      </c>
      <c r="N59" s="2">
        <f>_xlfn.MAXIFS(History!C$143:C$157,History!D$143:D$157,B59)</f>
        <v>0</v>
      </c>
      <c r="O59" s="2">
        <f>_xlfn.MAXIFS(History!K$2:K$157,History!D$2:D$157,B59)</f>
        <v>76.089999999999989</v>
      </c>
      <c r="P59" s="2">
        <f>_xlfn.MAXIFS(History_Typemaster!K$2:K$611,History_Typemaster!D$2:D$611,B59)</f>
        <v>76.089999999999989</v>
      </c>
    </row>
    <row r="60" spans="1:16" ht="12" x14ac:dyDescent="0.2">
      <c r="A60" s="1">
        <v>59</v>
      </c>
      <c r="B60" s="23" t="s">
        <v>185</v>
      </c>
      <c r="C60" s="1">
        <v>1210117</v>
      </c>
      <c r="D60" s="1" t="str">
        <f t="shared" si="0"/>
        <v>-</v>
      </c>
      <c r="E60" s="1" t="str">
        <f t="shared" si="1"/>
        <v>-</v>
      </c>
      <c r="F60" s="1">
        <v>498</v>
      </c>
      <c r="G60" s="1">
        <v>13</v>
      </c>
      <c r="H60" s="16">
        <v>1.08</v>
      </c>
      <c r="I60" s="17">
        <v>87.19</v>
      </c>
      <c r="J60" s="1" t="s">
        <v>445</v>
      </c>
      <c r="K60" s="17">
        <v>65.12</v>
      </c>
      <c r="L60" s="17">
        <v>65.12</v>
      </c>
      <c r="M60" s="4">
        <v>40292</v>
      </c>
      <c r="N60" s="2">
        <f>_xlfn.MAXIFS(History!C$143:C$157,History!D$143:D$157,B60)</f>
        <v>0</v>
      </c>
      <c r="O60" s="2">
        <f>_xlfn.MAXIFS(History!K$2:K$157,History!D$2:D$157,B60)</f>
        <v>0</v>
      </c>
      <c r="P60" s="2">
        <f>_xlfn.MAXIFS(History_Typemaster!K$2:K$611,History_Typemaster!D$2:D$611,B60)</f>
        <v>0</v>
      </c>
    </row>
    <row r="61" spans="1:16" ht="12" x14ac:dyDescent="0.2">
      <c r="A61" s="1">
        <v>60</v>
      </c>
      <c r="B61" s="23" t="s">
        <v>149</v>
      </c>
      <c r="C61" s="1">
        <v>1210369</v>
      </c>
      <c r="D61" s="1" t="str">
        <f t="shared" si="0"/>
        <v>-</v>
      </c>
      <c r="E61" s="1" t="str">
        <f t="shared" si="1"/>
        <v>-</v>
      </c>
      <c r="F61" s="1">
        <v>286</v>
      </c>
      <c r="G61" s="1">
        <v>47</v>
      </c>
      <c r="H61" s="16">
        <v>1.079</v>
      </c>
      <c r="I61" s="17">
        <v>55.43</v>
      </c>
      <c r="J61" s="1" t="s">
        <v>478</v>
      </c>
      <c r="K61" s="17">
        <v>25.18</v>
      </c>
      <c r="L61" s="17">
        <v>25.18</v>
      </c>
      <c r="M61" s="4">
        <v>40357</v>
      </c>
      <c r="N61" s="2">
        <f>_xlfn.MAXIFS(History!C$9:C$157,History!D$9:D$157,B61)</f>
        <v>0</v>
      </c>
      <c r="O61" s="2">
        <f>_xlfn.MAXIFS(History!K$2:K$157,History!D$2:D$157,B61)</f>
        <v>0</v>
      </c>
      <c r="P61" s="2">
        <f>_xlfn.MAXIFS(History_Typemaster!K$2:K$611,History_Typemaster!D$2:D$611,B61)</f>
        <v>0</v>
      </c>
    </row>
    <row r="62" spans="1:16" ht="12" x14ac:dyDescent="0.2">
      <c r="A62" s="1">
        <v>61</v>
      </c>
      <c r="B62" s="23" t="s">
        <v>186</v>
      </c>
      <c r="C62" s="8">
        <v>1210358</v>
      </c>
      <c r="D62" s="1" t="str">
        <f t="shared" si="0"/>
        <v>-</v>
      </c>
      <c r="E62" s="1" t="str">
        <f t="shared" si="1"/>
        <v>-</v>
      </c>
      <c r="F62" s="1">
        <v>257</v>
      </c>
      <c r="G62" s="1">
        <v>124</v>
      </c>
      <c r="H62" s="16">
        <v>1.0780000000000001</v>
      </c>
      <c r="I62" s="17">
        <v>136.66</v>
      </c>
      <c r="J62" s="1" t="s">
        <v>449</v>
      </c>
      <c r="K62" s="17">
        <v>48.84</v>
      </c>
      <c r="L62" s="17">
        <v>43.13</v>
      </c>
      <c r="M62" s="4">
        <v>40258</v>
      </c>
      <c r="N62" s="2">
        <f>_xlfn.MAXIFS(History!C$143:C$157,History!D$143:D$157,B62)</f>
        <v>0</v>
      </c>
      <c r="O62" s="2">
        <f>_xlfn.MAXIFS(History!K$2:K$157,History!D$2:D$157,B62)</f>
        <v>0</v>
      </c>
      <c r="P62" s="2">
        <f>_xlfn.MAXIFS(History_Typemaster!K$2:K$611,History_Typemaster!D$2:D$611,B62)</f>
        <v>0</v>
      </c>
    </row>
    <row r="63" spans="1:16" ht="12" x14ac:dyDescent="0.2">
      <c r="A63" s="1">
        <v>62</v>
      </c>
      <c r="B63" s="23" t="s">
        <v>130</v>
      </c>
      <c r="C63" s="1">
        <v>1210331</v>
      </c>
      <c r="D63" s="1" t="str">
        <f t="shared" si="0"/>
        <v>-</v>
      </c>
      <c r="E63" s="1" t="str">
        <f t="shared" si="1"/>
        <v>-</v>
      </c>
      <c r="F63" s="1">
        <v>542</v>
      </c>
      <c r="G63" s="1">
        <v>48</v>
      </c>
      <c r="H63" s="16">
        <v>1.0760000000000001</v>
      </c>
      <c r="I63" s="17">
        <v>72.67</v>
      </c>
      <c r="J63" s="1" t="s">
        <v>447</v>
      </c>
      <c r="K63" s="17">
        <v>52.41</v>
      </c>
      <c r="L63" s="17">
        <v>52.41</v>
      </c>
      <c r="M63" s="4">
        <v>40923</v>
      </c>
      <c r="N63" s="2">
        <f>_xlfn.MAXIFS(History!C$9:C$157,History!D$9:D$157,B63)</f>
        <v>69.94</v>
      </c>
      <c r="O63" s="2">
        <f>_xlfn.MAXIFS(History!K$2:K$157,History!D$2:D$157,B63)</f>
        <v>52.643749999999997</v>
      </c>
      <c r="P63" s="2">
        <f>_xlfn.MAXIFS(History_Typemaster!K$2:K$611,History_Typemaster!D$2:D$611,B63)</f>
        <v>52.643749999999997</v>
      </c>
    </row>
    <row r="64" spans="1:16" ht="12" x14ac:dyDescent="0.2">
      <c r="A64" s="1">
        <v>63</v>
      </c>
      <c r="B64" s="23" t="s">
        <v>112</v>
      </c>
      <c r="C64" s="1">
        <v>1210433</v>
      </c>
      <c r="D64" s="1" t="str">
        <f t="shared" si="0"/>
        <v>Mega</v>
      </c>
      <c r="E64" s="1" t="str">
        <f t="shared" si="1"/>
        <v>-</v>
      </c>
      <c r="F64" s="1">
        <v>537</v>
      </c>
      <c r="G64" s="1">
        <v>40</v>
      </c>
      <c r="H64" s="16">
        <v>1.0760000000000001</v>
      </c>
      <c r="I64" s="17">
        <v>119.64</v>
      </c>
      <c r="J64" s="1" t="s">
        <v>469</v>
      </c>
      <c r="K64" s="17">
        <v>85.66</v>
      </c>
      <c r="L64" s="17">
        <v>85.66</v>
      </c>
      <c r="M64" s="4">
        <v>40638</v>
      </c>
      <c r="N64" s="2">
        <f>_xlfn.MAXIFS(History!C$9:C$157,History!D$9:D$157,B64)</f>
        <v>83.71</v>
      </c>
      <c r="O64" s="2">
        <f>_xlfn.MAXIFS(History!K$2:K$157,History!D$2:D$157,B64)</f>
        <v>88.323000000000008</v>
      </c>
      <c r="P64" s="2">
        <f>_xlfn.MAXIFS(History_Typemaster!K$2:K$611,History_Typemaster!D$2:D$611,B64)</f>
        <v>0</v>
      </c>
    </row>
    <row r="65" spans="1:16" ht="12" x14ac:dyDescent="0.2">
      <c r="A65" s="1">
        <v>64</v>
      </c>
      <c r="B65" s="23" t="s">
        <v>187</v>
      </c>
      <c r="C65" s="1">
        <v>1210435</v>
      </c>
      <c r="D65" s="1" t="str">
        <f t="shared" si="0"/>
        <v>-</v>
      </c>
      <c r="E65" s="1" t="str">
        <f t="shared" si="1"/>
        <v>-</v>
      </c>
      <c r="F65" s="1">
        <v>181</v>
      </c>
      <c r="G65" s="1">
        <v>130</v>
      </c>
      <c r="H65" s="16">
        <v>1.075</v>
      </c>
      <c r="I65" s="17">
        <v>86.65</v>
      </c>
      <c r="J65" s="1" t="s">
        <v>445</v>
      </c>
      <c r="K65" s="17">
        <v>47.86</v>
      </c>
      <c r="L65" s="17">
        <v>41.31</v>
      </c>
      <c r="M65" s="4">
        <v>40177</v>
      </c>
      <c r="N65" s="2">
        <f>_xlfn.MAXIFS(History!C$9:C$157,History!D$9:D$157,B65)</f>
        <v>0</v>
      </c>
      <c r="O65" s="2">
        <f>_xlfn.MAXIFS(History!K$2:K$157,History!D$2:D$157,B65)</f>
        <v>0</v>
      </c>
      <c r="P65" s="2">
        <f>_xlfn.MAXIFS(History_Typemaster!K$2:K$611,History_Typemaster!D$2:D$611,B65)</f>
        <v>0</v>
      </c>
    </row>
    <row r="66" spans="1:16" ht="12" x14ac:dyDescent="0.2">
      <c r="A66" s="1">
        <v>65</v>
      </c>
      <c r="B66" s="23" t="s">
        <v>188</v>
      </c>
      <c r="C66" s="1">
        <v>1210300</v>
      </c>
      <c r="D66" s="1" t="str">
        <f t="shared" si="0"/>
        <v>-</v>
      </c>
      <c r="E66" s="1" t="str">
        <f t="shared" si="1"/>
        <v>-</v>
      </c>
      <c r="F66" s="1">
        <v>376</v>
      </c>
      <c r="G66" s="1">
        <v>96</v>
      </c>
      <c r="H66" s="16">
        <v>1.075</v>
      </c>
      <c r="I66" s="17">
        <v>91.76</v>
      </c>
      <c r="J66" s="1" t="s">
        <v>479</v>
      </c>
      <c r="K66" s="17">
        <v>51.23</v>
      </c>
      <c r="L66" s="17">
        <v>51.23</v>
      </c>
      <c r="M66" s="4">
        <v>40928</v>
      </c>
      <c r="N66" s="2">
        <f>_xlfn.MAXIFS(History!C$9:C$157,History!D$9:D$157,B66)</f>
        <v>0</v>
      </c>
      <c r="O66" s="2">
        <f>_xlfn.MAXIFS(History!K$2:K$157,History!D$2:D$157,B66)</f>
        <v>0</v>
      </c>
      <c r="P66" s="2">
        <f>_xlfn.MAXIFS(History_Typemaster!K$2:K$611,History_Typemaster!D$2:D$611,B66)</f>
        <v>0</v>
      </c>
    </row>
    <row r="67" spans="1:16" ht="12" x14ac:dyDescent="0.2">
      <c r="A67" s="1">
        <v>66</v>
      </c>
      <c r="B67" s="23" t="s">
        <v>189</v>
      </c>
      <c r="C67" s="1">
        <v>1210174</v>
      </c>
      <c r="D67" s="1" t="str">
        <f t="shared" ref="D67:D130" si="2">IF(O67&gt;=80,"Mega","-")</f>
        <v>-</v>
      </c>
      <c r="E67" s="1" t="str">
        <f t="shared" ref="E67:E130" si="3">IF(P67&gt;=55,"Typemaster","-")</f>
        <v>-</v>
      </c>
      <c r="F67" s="1">
        <v>373</v>
      </c>
      <c r="G67" s="1">
        <v>77</v>
      </c>
      <c r="H67" s="16">
        <v>1.075</v>
      </c>
      <c r="I67" s="17">
        <v>90.65</v>
      </c>
      <c r="J67" s="1" t="s">
        <v>445</v>
      </c>
      <c r="K67" s="17">
        <v>49.81</v>
      </c>
      <c r="L67" s="17">
        <v>49.81</v>
      </c>
      <c r="M67" s="4">
        <v>40177</v>
      </c>
      <c r="N67" s="2">
        <f>_xlfn.MAXIFS(History!C$9:C$157,History!D$9:D$157,B67)</f>
        <v>0</v>
      </c>
      <c r="O67" s="2">
        <f>_xlfn.MAXIFS(History!K$2:K$157,History!D$2:D$157,B67)</f>
        <v>0</v>
      </c>
      <c r="P67" s="2">
        <f>_xlfn.MAXIFS(History_Typemaster!K$2:K$611,History_Typemaster!D$2:D$611,B67)</f>
        <v>0</v>
      </c>
    </row>
    <row r="68" spans="1:16" ht="12" x14ac:dyDescent="0.2">
      <c r="A68" s="1">
        <v>67</v>
      </c>
      <c r="B68" s="23" t="s">
        <v>190</v>
      </c>
      <c r="C68" s="1">
        <v>1210344</v>
      </c>
      <c r="D68" s="1" t="str">
        <f t="shared" si="2"/>
        <v>-</v>
      </c>
      <c r="E68" s="1" t="str">
        <f t="shared" si="3"/>
        <v>-</v>
      </c>
      <c r="F68" s="1">
        <v>370</v>
      </c>
      <c r="G68" s="1">
        <v>70</v>
      </c>
      <c r="H68" s="16">
        <v>1.073</v>
      </c>
      <c r="I68" s="17">
        <v>92.03</v>
      </c>
      <c r="J68" s="1" t="s">
        <v>445</v>
      </c>
      <c r="K68" s="17">
        <v>52.16</v>
      </c>
      <c r="L68" s="17">
        <v>52.16</v>
      </c>
      <c r="M68" s="4">
        <v>40177</v>
      </c>
      <c r="N68" s="2">
        <f>_xlfn.MAXIFS(History!C$9:C$157,History!D$9:D$157,B68)</f>
        <v>0</v>
      </c>
      <c r="O68" s="2">
        <f>_xlfn.MAXIFS(History!K$2:K$157,History!D$2:D$157,B68)</f>
        <v>0</v>
      </c>
      <c r="P68" s="2">
        <f>_xlfn.MAXIFS(History_Typemaster!K$2:K$611,History_Typemaster!D$2:D$611,B68)</f>
        <v>0</v>
      </c>
    </row>
    <row r="69" spans="1:16" ht="12" x14ac:dyDescent="0.2">
      <c r="A69" s="1">
        <v>68</v>
      </c>
      <c r="B69" s="23" t="s">
        <v>141</v>
      </c>
      <c r="C69" s="1">
        <v>1210240</v>
      </c>
      <c r="D69" s="1" t="str">
        <f t="shared" si="2"/>
        <v>-</v>
      </c>
      <c r="E69" s="1" t="str">
        <f t="shared" si="3"/>
        <v>-</v>
      </c>
      <c r="F69" s="1">
        <v>266</v>
      </c>
      <c r="G69" s="1">
        <v>55</v>
      </c>
      <c r="H69" s="16">
        <v>1.0720000000000001</v>
      </c>
      <c r="I69" s="17">
        <v>77.319999999999993</v>
      </c>
      <c r="J69" s="1" t="s">
        <v>480</v>
      </c>
      <c r="K69" s="17">
        <v>37.89</v>
      </c>
      <c r="L69" s="17">
        <v>37.89</v>
      </c>
      <c r="M69" s="4">
        <v>40357</v>
      </c>
      <c r="N69" s="2">
        <f>_xlfn.MAXIFS(History!C$9:C$157,History!D$9:D$157,B69)</f>
        <v>0</v>
      </c>
      <c r="O69" s="2">
        <f>_xlfn.MAXIFS(History!K$2:K$157,History!D$2:D$157,B69)</f>
        <v>0</v>
      </c>
      <c r="P69" s="2">
        <f>_xlfn.MAXIFS(History_Typemaster!K$2:K$611,History_Typemaster!D$2:D$611,B69)</f>
        <v>0</v>
      </c>
    </row>
    <row r="70" spans="1:16" ht="12" x14ac:dyDescent="0.2">
      <c r="A70" s="1">
        <v>69</v>
      </c>
      <c r="B70" s="23" t="s">
        <v>110</v>
      </c>
      <c r="C70" s="1">
        <v>1210377</v>
      </c>
      <c r="D70" s="1" t="str">
        <f t="shared" si="2"/>
        <v>Mega</v>
      </c>
      <c r="E70" s="1" t="str">
        <f t="shared" si="3"/>
        <v>-</v>
      </c>
      <c r="F70" s="1">
        <v>583</v>
      </c>
      <c r="G70" s="1">
        <v>50</v>
      </c>
      <c r="H70" s="16">
        <v>1.0720000000000001</v>
      </c>
      <c r="I70" s="17">
        <v>110.67</v>
      </c>
      <c r="J70" s="1" t="s">
        <v>451</v>
      </c>
      <c r="K70" s="17">
        <v>80.239999999999995</v>
      </c>
      <c r="L70" s="17">
        <v>80.239999999999995</v>
      </c>
      <c r="M70" s="4">
        <v>40326</v>
      </c>
      <c r="N70" s="2">
        <f>_xlfn.MAXIFS(History!C$9:C$157,History!D$9:D$157,B70)</f>
        <v>84.79</v>
      </c>
      <c r="O70" s="2">
        <f>_xlfn.MAXIFS(History!K$2:K$157,History!D$2:D$157,B70)</f>
        <v>88.376999999999995</v>
      </c>
      <c r="P70" s="2">
        <f>_xlfn.MAXIFS(History_Typemaster!K$2:K$611,History_Typemaster!D$2:D$611,B70)</f>
        <v>0</v>
      </c>
    </row>
    <row r="71" spans="1:16" ht="12" x14ac:dyDescent="0.2">
      <c r="A71" s="1">
        <v>70</v>
      </c>
      <c r="B71" s="23" t="s">
        <v>109</v>
      </c>
      <c r="C71" s="1">
        <v>1210071</v>
      </c>
      <c r="D71" s="1" t="str">
        <f t="shared" si="2"/>
        <v>-</v>
      </c>
      <c r="E71" s="1" t="str">
        <f t="shared" si="3"/>
        <v>Typemaster</v>
      </c>
      <c r="F71" s="1">
        <v>400</v>
      </c>
      <c r="G71" s="1">
        <v>62</v>
      </c>
      <c r="H71" s="16">
        <v>1.0720000000000001</v>
      </c>
      <c r="I71" s="17">
        <v>84.75</v>
      </c>
      <c r="J71" s="1" t="s">
        <v>454</v>
      </c>
      <c r="K71" s="17">
        <v>57.62</v>
      </c>
      <c r="L71" s="17">
        <v>57.62</v>
      </c>
      <c r="M71" s="4">
        <v>40208</v>
      </c>
      <c r="N71" s="2">
        <f>_xlfn.MAXIFS(History!C$9:C$157,History!D$9:D$157,B71)</f>
        <v>84.99</v>
      </c>
      <c r="O71" s="2">
        <f>_xlfn.MAXIFS(History!K$2:K$157,History!D$2:D$157,B71)</f>
        <v>79.253</v>
      </c>
      <c r="P71" s="2">
        <f>_xlfn.MAXIFS(History_Typemaster!K$2:K$611,History_Typemaster!D$2:D$611,B71)</f>
        <v>79.253</v>
      </c>
    </row>
    <row r="72" spans="1:16" ht="12" x14ac:dyDescent="0.2">
      <c r="A72" s="1">
        <v>71</v>
      </c>
      <c r="B72" s="23" t="s">
        <v>191</v>
      </c>
      <c r="C72" s="1">
        <v>1210009</v>
      </c>
      <c r="D72" s="1" t="str">
        <f t="shared" si="2"/>
        <v>-</v>
      </c>
      <c r="E72" s="1" t="str">
        <f t="shared" si="3"/>
        <v>-</v>
      </c>
      <c r="F72" s="1">
        <v>346</v>
      </c>
      <c r="G72" s="1">
        <v>93</v>
      </c>
      <c r="H72" s="16">
        <v>1.0720000000000001</v>
      </c>
      <c r="I72" s="17">
        <v>120.46</v>
      </c>
      <c r="J72" s="1" t="s">
        <v>473</v>
      </c>
      <c r="K72" s="17">
        <v>49.58</v>
      </c>
      <c r="L72" s="17">
        <v>49.58</v>
      </c>
      <c r="M72" s="4">
        <v>40347</v>
      </c>
      <c r="N72" s="2">
        <f>_xlfn.MAXIFS(History!C$9:C$157,History!D$9:D$157,B72)</f>
        <v>0</v>
      </c>
      <c r="O72" s="2">
        <f>_xlfn.MAXIFS(History!K$2:K$157,History!D$2:D$157,B72)</f>
        <v>0</v>
      </c>
      <c r="P72" s="2">
        <f>_xlfn.MAXIFS(History_Typemaster!K$2:K$611,History_Typemaster!D$2:D$611,B72)</f>
        <v>0</v>
      </c>
    </row>
    <row r="73" spans="1:16" ht="12" x14ac:dyDescent="0.2">
      <c r="A73" s="1">
        <v>72</v>
      </c>
      <c r="B73" s="23" t="s">
        <v>192</v>
      </c>
      <c r="C73" s="1">
        <v>1210399</v>
      </c>
      <c r="D73" s="1" t="str">
        <f t="shared" si="2"/>
        <v>-</v>
      </c>
      <c r="E73" s="1" t="str">
        <f t="shared" si="3"/>
        <v>-</v>
      </c>
      <c r="F73" s="1">
        <v>237</v>
      </c>
      <c r="G73" s="1">
        <v>101</v>
      </c>
      <c r="H73" s="16">
        <v>1.071</v>
      </c>
      <c r="I73" s="17">
        <v>149.69</v>
      </c>
      <c r="J73" s="1" t="s">
        <v>469</v>
      </c>
      <c r="K73" s="17">
        <v>45.9</v>
      </c>
      <c r="L73" s="17">
        <v>45.68</v>
      </c>
      <c r="M73" s="4">
        <v>40254</v>
      </c>
      <c r="N73" s="2">
        <f>_xlfn.MAXIFS(History!C$9:C$157,History!D$9:D$157,B73)</f>
        <v>0</v>
      </c>
      <c r="O73" s="2">
        <f>_xlfn.MAXIFS(History!K$2:K$157,History!D$2:D$157,B73)</f>
        <v>0</v>
      </c>
      <c r="P73" s="2">
        <f>_xlfn.MAXIFS(History_Typemaster!K$2:K$611,History_Typemaster!D$2:D$611,B73)</f>
        <v>0</v>
      </c>
    </row>
    <row r="74" spans="1:16" ht="12" x14ac:dyDescent="0.2">
      <c r="A74" s="1">
        <v>73</v>
      </c>
      <c r="B74" s="23" t="s">
        <v>108</v>
      </c>
      <c r="C74" s="1">
        <v>1210396</v>
      </c>
      <c r="D74" s="1" t="str">
        <f t="shared" si="2"/>
        <v>Mega</v>
      </c>
      <c r="E74" s="1" t="str">
        <f t="shared" si="3"/>
        <v>-</v>
      </c>
      <c r="F74" s="1">
        <v>433</v>
      </c>
      <c r="G74" s="1">
        <v>73</v>
      </c>
      <c r="H74" s="16">
        <v>1.071</v>
      </c>
      <c r="I74" s="17">
        <v>115.71</v>
      </c>
      <c r="J74" s="1" t="s">
        <v>470</v>
      </c>
      <c r="K74" s="17">
        <v>69.709999999999994</v>
      </c>
      <c r="L74" s="17">
        <v>69.709999999999994</v>
      </c>
      <c r="M74" s="4">
        <v>40360</v>
      </c>
      <c r="N74" s="2">
        <f>_xlfn.MAXIFS(History!C$9:C$157,History!D$9:D$157,B74)</f>
        <v>85.08</v>
      </c>
      <c r="O74" s="2">
        <f>_xlfn.MAXIFS(History!K$2:K$157,History!D$2:D$157,B74)</f>
        <v>90.366</v>
      </c>
      <c r="P74" s="2">
        <f>_xlfn.MAXIFS(History_Typemaster!K$2:K$611,History_Typemaster!D$2:D$611,B74)</f>
        <v>0</v>
      </c>
    </row>
    <row r="75" spans="1:16" ht="12" x14ac:dyDescent="0.2">
      <c r="A75" s="1">
        <v>74</v>
      </c>
      <c r="B75" s="23" t="s">
        <v>133</v>
      </c>
      <c r="C75" s="1">
        <v>1210294</v>
      </c>
      <c r="D75" s="1" t="str">
        <f t="shared" si="2"/>
        <v>-</v>
      </c>
      <c r="E75" s="1" t="str">
        <f t="shared" si="3"/>
        <v>-</v>
      </c>
      <c r="F75" s="1">
        <v>310</v>
      </c>
      <c r="G75" s="1">
        <v>117</v>
      </c>
      <c r="H75" s="16">
        <v>1.071</v>
      </c>
      <c r="I75" s="17">
        <v>96.66</v>
      </c>
      <c r="J75" s="1" t="s">
        <v>481</v>
      </c>
      <c r="K75" s="17">
        <v>50.9</v>
      </c>
      <c r="L75" s="17">
        <v>47.34</v>
      </c>
      <c r="M75" s="4">
        <v>40177</v>
      </c>
      <c r="N75" s="2">
        <f>_xlfn.MAXIFS(History!C$9:C$157,History!D$9:D$157,B75)</f>
        <v>54.62</v>
      </c>
      <c r="O75" s="2">
        <f>_xlfn.MAXIFS(History!K$2:K$157,History!D$2:D$157,B75)</f>
        <v>44.35</v>
      </c>
      <c r="P75" s="2">
        <f>_xlfn.MAXIFS(History_Typemaster!K$2:K$611,History_Typemaster!D$2:D$611,B75)</f>
        <v>44.35</v>
      </c>
    </row>
    <row r="76" spans="1:16" ht="12" x14ac:dyDescent="0.2">
      <c r="A76" s="1">
        <v>75</v>
      </c>
      <c r="B76" s="23" t="s">
        <v>193</v>
      </c>
      <c r="C76" s="1">
        <v>1210116</v>
      </c>
      <c r="D76" s="1" t="str">
        <f t="shared" si="2"/>
        <v>-</v>
      </c>
      <c r="E76" s="1" t="str">
        <f t="shared" si="3"/>
        <v>-</v>
      </c>
      <c r="F76" s="1">
        <v>346</v>
      </c>
      <c r="G76" s="1">
        <v>102</v>
      </c>
      <c r="H76" s="16">
        <v>1.071</v>
      </c>
      <c r="I76" s="17">
        <v>89.95</v>
      </c>
      <c r="J76" s="1" t="s">
        <v>452</v>
      </c>
      <c r="K76" s="17">
        <v>47.81</v>
      </c>
      <c r="L76" s="17">
        <v>47.34</v>
      </c>
      <c r="M76" s="4">
        <v>40178</v>
      </c>
      <c r="N76" s="2">
        <f>_xlfn.MAXIFS(History!C$9:C$157,History!D$9:D$157,B76)</f>
        <v>0</v>
      </c>
      <c r="O76" s="2">
        <f>_xlfn.MAXIFS(History!K$2:K$157,History!D$2:D$157,B76)</f>
        <v>0</v>
      </c>
      <c r="P76" s="2">
        <f>_xlfn.MAXIFS(History_Typemaster!K$2:K$611,History_Typemaster!D$2:D$611,B76)</f>
        <v>0</v>
      </c>
    </row>
    <row r="77" spans="1:16" ht="12" x14ac:dyDescent="0.2">
      <c r="A77" s="1">
        <v>76</v>
      </c>
      <c r="B77" s="23" t="s">
        <v>194</v>
      </c>
      <c r="C77" s="1">
        <v>1210011</v>
      </c>
      <c r="D77" s="1" t="str">
        <f t="shared" si="2"/>
        <v>-</v>
      </c>
      <c r="E77" s="1" t="str">
        <f t="shared" si="3"/>
        <v>-</v>
      </c>
      <c r="F77" s="1">
        <v>345</v>
      </c>
      <c r="G77" s="1">
        <v>96</v>
      </c>
      <c r="H77" s="16">
        <v>1.071</v>
      </c>
      <c r="I77" s="17">
        <v>95.52</v>
      </c>
      <c r="J77" s="1" t="s">
        <v>482</v>
      </c>
      <c r="K77" s="17">
        <v>46.12</v>
      </c>
      <c r="L77" s="17">
        <v>46.12</v>
      </c>
      <c r="M77" s="4">
        <v>40262</v>
      </c>
      <c r="N77" s="2">
        <f>_xlfn.MAXIFS(History!C$9:C$157,History!D$9:D$157,B77)</f>
        <v>0</v>
      </c>
      <c r="O77" s="2">
        <f>_xlfn.MAXIFS(History!K$2:K$157,History!D$2:D$157,B77)</f>
        <v>0</v>
      </c>
      <c r="P77" s="2">
        <f>_xlfn.MAXIFS(History_Typemaster!K$2:K$611,History_Typemaster!D$2:D$611,B77)</f>
        <v>0</v>
      </c>
    </row>
    <row r="78" spans="1:16" ht="12" x14ac:dyDescent="0.2">
      <c r="A78" s="1">
        <v>77</v>
      </c>
      <c r="B78" s="23" t="s">
        <v>195</v>
      </c>
      <c r="C78" s="1">
        <v>1210213</v>
      </c>
      <c r="D78" s="1" t="str">
        <f t="shared" si="2"/>
        <v>-</v>
      </c>
      <c r="E78" s="1" t="str">
        <f t="shared" si="3"/>
        <v>-</v>
      </c>
      <c r="F78" s="1">
        <v>487</v>
      </c>
      <c r="G78" s="1">
        <v>55</v>
      </c>
      <c r="H78" s="16">
        <v>1.07</v>
      </c>
      <c r="I78" s="17">
        <v>90.26</v>
      </c>
      <c r="J78" s="1" t="s">
        <v>483</v>
      </c>
      <c r="K78" s="17">
        <v>56.94</v>
      </c>
      <c r="L78" s="17">
        <v>56.94</v>
      </c>
      <c r="M78" s="4">
        <v>40261</v>
      </c>
      <c r="N78" s="2">
        <f>_xlfn.MAXIFS(History!C$9:C$157,History!D$9:D$157,B78)</f>
        <v>0</v>
      </c>
      <c r="O78" s="2">
        <f>_xlfn.MAXIFS(History!K$2:K$157,History!D$2:D$157,B78)</f>
        <v>0</v>
      </c>
      <c r="P78" s="2">
        <f>_xlfn.MAXIFS(History_Typemaster!K$2:K$611,History_Typemaster!D$2:D$611,B78)</f>
        <v>0</v>
      </c>
    </row>
    <row r="79" spans="1:16" ht="12" x14ac:dyDescent="0.2">
      <c r="A79" s="1">
        <v>78</v>
      </c>
      <c r="B79" s="23" t="s">
        <v>88</v>
      </c>
      <c r="C79" s="1">
        <v>1210418</v>
      </c>
      <c r="D79" s="1" t="str">
        <f t="shared" si="2"/>
        <v>Mega</v>
      </c>
      <c r="E79" s="1" t="str">
        <f t="shared" si="3"/>
        <v>-</v>
      </c>
      <c r="F79" s="1">
        <v>442</v>
      </c>
      <c r="G79" s="1">
        <v>120</v>
      </c>
      <c r="H79" s="16">
        <v>1.07</v>
      </c>
      <c r="I79" s="17">
        <v>123.19</v>
      </c>
      <c r="J79" s="1" t="s">
        <v>449</v>
      </c>
      <c r="K79" s="17">
        <v>71.75</v>
      </c>
      <c r="L79" s="17">
        <v>65.52</v>
      </c>
      <c r="M79" s="4">
        <v>40252</v>
      </c>
      <c r="N79" s="2">
        <f>_xlfn.MAXIFS(History!C$9:C$157,History!D$9:D$157,B79)</f>
        <v>93.75</v>
      </c>
      <c r="O79" s="2">
        <f>_xlfn.MAXIFS(History!K$2:K$157,History!D$2:D$157,B79)</f>
        <v>90.752999999999986</v>
      </c>
      <c r="P79" s="2">
        <f>_xlfn.MAXIFS(History_Typemaster!K$2:K$611,History_Typemaster!D$2:D$611,B79)</f>
        <v>0</v>
      </c>
    </row>
    <row r="80" spans="1:16" ht="12" x14ac:dyDescent="0.2">
      <c r="A80" s="1">
        <v>79</v>
      </c>
      <c r="B80" s="23" t="s">
        <v>82</v>
      </c>
      <c r="C80" s="1">
        <v>1210384</v>
      </c>
      <c r="D80" s="1" t="str">
        <f t="shared" si="2"/>
        <v>Mega</v>
      </c>
      <c r="E80" s="1" t="str">
        <f t="shared" si="3"/>
        <v>-</v>
      </c>
      <c r="F80" s="1">
        <v>376</v>
      </c>
      <c r="G80" s="1">
        <v>138</v>
      </c>
      <c r="H80" s="16">
        <v>1.07</v>
      </c>
      <c r="I80" s="17">
        <v>159.44</v>
      </c>
      <c r="J80" s="1" t="s">
        <v>449</v>
      </c>
      <c r="K80" s="17">
        <v>89.19</v>
      </c>
      <c r="L80" s="17">
        <v>75.98</v>
      </c>
      <c r="M80" s="4">
        <v>40258</v>
      </c>
      <c r="N80" s="2">
        <f>_xlfn.MAXIFS(History!C$9:C$157,History!D$9:D$157,B80)</f>
        <v>98.18</v>
      </c>
      <c r="O80" s="2">
        <f>_xlfn.MAXIFS(History!K$2:K$157,History!D$2:D$157,B80)</f>
        <v>94.929000000000002</v>
      </c>
      <c r="P80" s="2">
        <f>_xlfn.MAXIFS(History_Typemaster!K$2:K$611,History_Typemaster!D$2:D$611,B80)</f>
        <v>0</v>
      </c>
    </row>
    <row r="81" spans="1:16" ht="12" x14ac:dyDescent="0.2">
      <c r="A81" s="1">
        <v>80</v>
      </c>
      <c r="B81" s="23" t="s">
        <v>103</v>
      </c>
      <c r="C81" s="1">
        <v>1210376</v>
      </c>
      <c r="D81" s="1" t="str">
        <f t="shared" si="2"/>
        <v>Mega</v>
      </c>
      <c r="E81" s="1" t="str">
        <f t="shared" si="3"/>
        <v>-</v>
      </c>
      <c r="F81" s="1">
        <v>242</v>
      </c>
      <c r="G81" s="1">
        <v>113</v>
      </c>
      <c r="H81" s="16">
        <v>1.069</v>
      </c>
      <c r="I81" s="17">
        <v>97.18</v>
      </c>
      <c r="J81" s="1" t="s">
        <v>484</v>
      </c>
      <c r="K81" s="17">
        <v>39.08</v>
      </c>
      <c r="L81" s="17">
        <v>36.14</v>
      </c>
      <c r="M81" s="4">
        <v>40199</v>
      </c>
      <c r="N81" s="2">
        <f>_xlfn.MAXIFS(History!C$9:C$157,History!D$9:D$157,B81)</f>
        <v>87.52</v>
      </c>
      <c r="O81" s="2">
        <f>_xlfn.MAXIFS(History!K$2:K$157,History!D$2:D$157,B81)</f>
        <v>85.126000000000005</v>
      </c>
      <c r="P81" s="2">
        <f>_xlfn.MAXIFS(History_Typemaster!K$2:K$611,History_Typemaster!D$2:D$611,B81)</f>
        <v>0</v>
      </c>
    </row>
    <row r="82" spans="1:16" ht="12" x14ac:dyDescent="0.2">
      <c r="A82" s="1">
        <v>81</v>
      </c>
      <c r="B82" s="23" t="s">
        <v>196</v>
      </c>
      <c r="C82" s="1">
        <v>1210355</v>
      </c>
      <c r="D82" s="1" t="str">
        <f t="shared" si="2"/>
        <v>-</v>
      </c>
      <c r="E82" s="1" t="str">
        <f t="shared" si="3"/>
        <v>-</v>
      </c>
      <c r="F82" s="1">
        <v>407</v>
      </c>
      <c r="G82" s="1">
        <v>55</v>
      </c>
      <c r="H82" s="16">
        <v>1.0680000000000001</v>
      </c>
      <c r="I82" s="17">
        <v>82.17</v>
      </c>
      <c r="J82" s="1" t="s">
        <v>485</v>
      </c>
      <c r="K82" s="17">
        <v>56.19</v>
      </c>
      <c r="L82" s="17">
        <v>56.19</v>
      </c>
      <c r="M82" s="4">
        <v>40177</v>
      </c>
      <c r="N82" s="2">
        <f>_xlfn.MAXIFS(History!C$9:C$157,History!D$9:D$157,B82)</f>
        <v>0</v>
      </c>
      <c r="O82" s="2">
        <f>_xlfn.MAXIFS(History!K$2:K$157,History!D$2:D$157,B82)</f>
        <v>0</v>
      </c>
      <c r="P82" s="2">
        <f>_xlfn.MAXIFS(History_Typemaster!K$2:K$611,History_Typemaster!D$2:D$611,B82)</f>
        <v>0</v>
      </c>
    </row>
    <row r="83" spans="1:16" ht="12" x14ac:dyDescent="0.2">
      <c r="A83" s="1">
        <v>82</v>
      </c>
      <c r="B83" s="23" t="s">
        <v>197</v>
      </c>
      <c r="C83" s="1">
        <v>1210135</v>
      </c>
      <c r="D83" s="1" t="str">
        <f t="shared" si="2"/>
        <v>-</v>
      </c>
      <c r="E83" s="1" t="str">
        <f t="shared" si="3"/>
        <v>-</v>
      </c>
      <c r="F83" s="1">
        <v>408</v>
      </c>
      <c r="G83" s="1">
        <v>84</v>
      </c>
      <c r="H83" s="16">
        <v>1.0669999999999999</v>
      </c>
      <c r="I83" s="17">
        <v>91.35</v>
      </c>
      <c r="J83" s="1" t="s">
        <v>486</v>
      </c>
      <c r="K83" s="17">
        <v>51.26</v>
      </c>
      <c r="L83" s="17">
        <v>51.26</v>
      </c>
      <c r="M83" s="4">
        <v>40592</v>
      </c>
      <c r="N83" s="2">
        <f>_xlfn.MAXIFS(History!C$9:C$157,History!D$9:D$157,B83)</f>
        <v>0</v>
      </c>
      <c r="O83" s="2">
        <f>_xlfn.MAXIFS(History!K$2:K$157,History!D$2:D$157,B83)</f>
        <v>0</v>
      </c>
      <c r="P83" s="2">
        <f>_xlfn.MAXIFS(History_Typemaster!K$2:K$611,History_Typemaster!D$2:D$611,B83)</f>
        <v>0</v>
      </c>
    </row>
    <row r="84" spans="1:16" ht="12" x14ac:dyDescent="0.2">
      <c r="A84" s="1">
        <v>83</v>
      </c>
      <c r="B84" s="23" t="s">
        <v>89</v>
      </c>
      <c r="C84" s="1">
        <v>1210386</v>
      </c>
      <c r="D84" s="1" t="str">
        <f t="shared" si="2"/>
        <v>Mega</v>
      </c>
      <c r="E84" s="1" t="str">
        <f t="shared" si="3"/>
        <v>-</v>
      </c>
      <c r="F84" s="1">
        <v>435</v>
      </c>
      <c r="G84" s="1">
        <v>57</v>
      </c>
      <c r="H84" s="16">
        <v>1.0669999999999999</v>
      </c>
      <c r="I84" s="17">
        <v>138.19</v>
      </c>
      <c r="J84" s="1" t="s">
        <v>449</v>
      </c>
      <c r="K84" s="17">
        <v>86.72</v>
      </c>
      <c r="L84" s="17">
        <v>86.72</v>
      </c>
      <c r="M84" s="4">
        <v>40309</v>
      </c>
      <c r="N84" s="2">
        <f>_xlfn.MAXIFS(History!C$9:C$157,History!D$9:D$157,B84)</f>
        <v>92.43</v>
      </c>
      <c r="O84" s="2">
        <f>_xlfn.MAXIFS(History!K$2:K$157,History!D$2:D$157,B84)</f>
        <v>95.061000000000007</v>
      </c>
      <c r="P84" s="2">
        <f>_xlfn.MAXIFS(History_Typemaster!K$2:K$611,History_Typemaster!D$2:D$611,B84)</f>
        <v>0</v>
      </c>
    </row>
    <row r="85" spans="1:16" ht="12" x14ac:dyDescent="0.2">
      <c r="A85" s="1">
        <v>84</v>
      </c>
      <c r="B85" s="23" t="s">
        <v>198</v>
      </c>
      <c r="C85" s="1">
        <v>1210098</v>
      </c>
      <c r="D85" s="1" t="str">
        <f t="shared" si="2"/>
        <v>-</v>
      </c>
      <c r="E85" s="1" t="str">
        <f t="shared" si="3"/>
        <v>-</v>
      </c>
      <c r="F85" s="1">
        <v>399</v>
      </c>
      <c r="G85" s="1">
        <v>81</v>
      </c>
      <c r="H85" s="16">
        <v>1.0660000000000001</v>
      </c>
      <c r="I85" s="17">
        <v>80.849999999999994</v>
      </c>
      <c r="J85" s="1" t="s">
        <v>454</v>
      </c>
      <c r="K85" s="17">
        <v>51.32</v>
      </c>
      <c r="L85" s="17">
        <v>51.32</v>
      </c>
      <c r="M85" s="4">
        <v>40245</v>
      </c>
      <c r="N85" s="2">
        <f>_xlfn.MAXIFS(History!C$9:C$157,History!D$9:D$157,B85)</f>
        <v>0</v>
      </c>
      <c r="O85" s="2">
        <f>_xlfn.MAXIFS(History!K$2:K$157,History!D$2:D$157,B85)</f>
        <v>0</v>
      </c>
      <c r="P85" s="2">
        <f>_xlfn.MAXIFS(History_Typemaster!K$2:K$611,History_Typemaster!D$2:D$611,B85)</f>
        <v>0</v>
      </c>
    </row>
    <row r="86" spans="1:16" ht="12" x14ac:dyDescent="0.2">
      <c r="A86" s="1">
        <v>85</v>
      </c>
      <c r="B86" s="23" t="s">
        <v>199</v>
      </c>
      <c r="C86" s="1">
        <v>1210209</v>
      </c>
      <c r="D86" s="1" t="str">
        <f t="shared" si="2"/>
        <v>-</v>
      </c>
      <c r="E86" s="1" t="str">
        <f t="shared" si="3"/>
        <v>-</v>
      </c>
      <c r="F86" s="1">
        <v>419</v>
      </c>
      <c r="G86" s="1">
        <v>95</v>
      </c>
      <c r="H86" s="16">
        <v>1.0660000000000001</v>
      </c>
      <c r="I86" s="17">
        <v>109.14</v>
      </c>
      <c r="J86" s="1" t="s">
        <v>473</v>
      </c>
      <c r="K86" s="17">
        <v>54.37</v>
      </c>
      <c r="L86" s="17">
        <v>54.37</v>
      </c>
      <c r="M86" s="4">
        <v>40240</v>
      </c>
      <c r="N86" s="2">
        <f>_xlfn.MAXIFS(History!C$9:C$157,History!D$9:D$157,B86)</f>
        <v>0</v>
      </c>
      <c r="O86" s="2">
        <f>_xlfn.MAXIFS(History!K$2:K$157,History!D$2:D$157,B86)</f>
        <v>0</v>
      </c>
      <c r="P86" s="2">
        <f>_xlfn.MAXIFS(History_Typemaster!K$2:K$611,History_Typemaster!D$2:D$611,B86)</f>
        <v>0</v>
      </c>
    </row>
    <row r="87" spans="1:16" ht="12" x14ac:dyDescent="0.2">
      <c r="A87" s="1">
        <v>86</v>
      </c>
      <c r="B87" s="23" t="s">
        <v>116</v>
      </c>
      <c r="C87" s="1">
        <v>1210067</v>
      </c>
      <c r="D87" s="1" t="str">
        <f t="shared" si="2"/>
        <v>-</v>
      </c>
      <c r="E87" s="1" t="str">
        <f t="shared" si="3"/>
        <v>Typemaster</v>
      </c>
      <c r="F87" s="1">
        <v>448</v>
      </c>
      <c r="G87" s="1">
        <v>82</v>
      </c>
      <c r="H87" s="16">
        <v>1.0660000000000001</v>
      </c>
      <c r="I87" s="17">
        <v>94.64</v>
      </c>
      <c r="J87" s="1" t="s">
        <v>454</v>
      </c>
      <c r="K87" s="17">
        <v>50.59</v>
      </c>
      <c r="L87" s="17">
        <v>50.59</v>
      </c>
      <c r="M87" s="4">
        <v>40262</v>
      </c>
      <c r="N87" s="2">
        <f>_xlfn.MAXIFS(History!C$9:C$157,History!D$9:D$157,B87)</f>
        <v>83</v>
      </c>
      <c r="O87" s="2">
        <f>_xlfn.MAXIFS(History!K$2:K$157,History!D$2:D$157,B87)</f>
        <v>73.415000000000006</v>
      </c>
      <c r="P87" s="2">
        <f>_xlfn.MAXIFS(History_Typemaster!K$2:K$611,History_Typemaster!D$2:D$611,B87)</f>
        <v>73.415000000000006</v>
      </c>
    </row>
    <row r="88" spans="1:16" ht="12" x14ac:dyDescent="0.2">
      <c r="A88" s="1">
        <v>87</v>
      </c>
      <c r="B88" s="23" t="s">
        <v>200</v>
      </c>
      <c r="C88" s="1">
        <v>1210138</v>
      </c>
      <c r="D88" s="1" t="str">
        <f t="shared" si="2"/>
        <v>-</v>
      </c>
      <c r="E88" s="1" t="str">
        <f t="shared" si="3"/>
        <v>-</v>
      </c>
      <c r="F88" s="1">
        <v>520</v>
      </c>
      <c r="G88" s="1">
        <v>61</v>
      </c>
      <c r="H88" s="16">
        <v>1.0660000000000001</v>
      </c>
      <c r="I88" s="17">
        <v>79.33</v>
      </c>
      <c r="J88" s="1" t="s">
        <v>487</v>
      </c>
      <c r="K88" s="17">
        <v>48.63</v>
      </c>
      <c r="L88" s="17">
        <v>48.63</v>
      </c>
      <c r="M88" s="4">
        <v>40279</v>
      </c>
      <c r="N88" s="2">
        <f>_xlfn.MAXIFS(History!C$9:C$157,History!D$9:D$157,B88)</f>
        <v>0</v>
      </c>
      <c r="O88" s="2">
        <f>_xlfn.MAXIFS(History!K$2:K$157,History!D$2:D$157,B88)</f>
        <v>0</v>
      </c>
      <c r="P88" s="2">
        <f>_xlfn.MAXIFS(History_Typemaster!K$2:K$611,History_Typemaster!D$2:D$611,B88)</f>
        <v>0</v>
      </c>
    </row>
    <row r="89" spans="1:16" ht="12" x14ac:dyDescent="0.2">
      <c r="A89" s="1">
        <v>88</v>
      </c>
      <c r="B89" s="23" t="s">
        <v>101</v>
      </c>
      <c r="C89" s="1">
        <v>1210449</v>
      </c>
      <c r="D89" s="1" t="str">
        <f t="shared" si="2"/>
        <v>Mega</v>
      </c>
      <c r="E89" s="1" t="str">
        <f t="shared" si="3"/>
        <v>-</v>
      </c>
      <c r="F89" s="1">
        <v>586</v>
      </c>
      <c r="G89" s="1">
        <v>63</v>
      </c>
      <c r="H89" s="16">
        <v>1.0649999999999999</v>
      </c>
      <c r="I89" s="17">
        <v>77.08</v>
      </c>
      <c r="J89" s="1" t="s">
        <v>448</v>
      </c>
      <c r="K89" s="17">
        <v>49.75</v>
      </c>
      <c r="L89" s="17">
        <v>49.75</v>
      </c>
      <c r="M89" s="4">
        <v>40262</v>
      </c>
      <c r="N89" s="2">
        <f>_xlfn.MAXIFS(History!C$9:C$157,History!D$9:D$157,B89)</f>
        <v>82.49</v>
      </c>
      <c r="O89" s="2">
        <f>_xlfn.MAXIFS(History!K$2:K$157,History!D$2:D$157,B89)</f>
        <v>93.474999999999994</v>
      </c>
      <c r="P89" s="2">
        <f>_xlfn.MAXIFS(History_Typemaster!K$2:K$611,History_Typemaster!D$2:D$611,B89)</f>
        <v>0</v>
      </c>
    </row>
    <row r="90" spans="1:16" ht="12" x14ac:dyDescent="0.2">
      <c r="A90" s="1">
        <v>89</v>
      </c>
      <c r="B90" s="23" t="s">
        <v>201</v>
      </c>
      <c r="C90" s="1">
        <v>1210052</v>
      </c>
      <c r="D90" s="1" t="str">
        <f t="shared" si="2"/>
        <v>-</v>
      </c>
      <c r="E90" s="1" t="str">
        <f t="shared" si="3"/>
        <v>-</v>
      </c>
      <c r="F90" s="1">
        <v>447</v>
      </c>
      <c r="G90" s="1">
        <v>77</v>
      </c>
      <c r="H90" s="16">
        <v>1.0649999999999999</v>
      </c>
      <c r="I90" s="17">
        <v>81.52</v>
      </c>
      <c r="J90" s="1" t="s">
        <v>488</v>
      </c>
      <c r="K90" s="17">
        <v>45.59</v>
      </c>
      <c r="L90" s="17">
        <v>45.59</v>
      </c>
      <c r="M90" s="4">
        <v>40171</v>
      </c>
      <c r="N90" s="2">
        <f>_xlfn.MAXIFS(History!C$9:C$157,History!D$9:D$157,B90)</f>
        <v>0</v>
      </c>
      <c r="O90" s="2">
        <f>_xlfn.MAXIFS(History!K$2:K$157,History!D$2:D$157,B90)</f>
        <v>0</v>
      </c>
      <c r="P90" s="2">
        <f>_xlfn.MAXIFS(History_Typemaster!K$2:K$611,History_Typemaster!D$2:D$611,B90)</f>
        <v>0</v>
      </c>
    </row>
    <row r="91" spans="1:16" ht="12" x14ac:dyDescent="0.2">
      <c r="A91" s="1">
        <v>90</v>
      </c>
      <c r="B91" s="23" t="s">
        <v>202</v>
      </c>
      <c r="C91" s="1">
        <v>1210229</v>
      </c>
      <c r="D91" s="1" t="str">
        <f t="shared" si="2"/>
        <v>-</v>
      </c>
      <c r="E91" s="1" t="str">
        <f t="shared" si="3"/>
        <v>-</v>
      </c>
      <c r="F91" s="1">
        <v>302</v>
      </c>
      <c r="G91" s="1">
        <v>81</v>
      </c>
      <c r="H91" s="16">
        <v>1.0640000000000001</v>
      </c>
      <c r="I91" s="17">
        <v>81.62</v>
      </c>
      <c r="J91" s="1" t="s">
        <v>453</v>
      </c>
      <c r="K91" s="17">
        <v>46.57</v>
      </c>
      <c r="L91" s="17">
        <v>46.57</v>
      </c>
      <c r="M91" s="4">
        <v>40248</v>
      </c>
      <c r="N91" s="2">
        <f>_xlfn.MAXIFS(History!C$9:C$157,History!D$9:D$157,B91)</f>
        <v>0</v>
      </c>
      <c r="O91" s="2">
        <f>_xlfn.MAXIFS(History!K$2:K$157,History!D$2:D$157,B91)</f>
        <v>0</v>
      </c>
      <c r="P91" s="2">
        <f>_xlfn.MAXIFS(History_Typemaster!K$2:K$611,History_Typemaster!D$2:D$611,B91)</f>
        <v>0</v>
      </c>
    </row>
    <row r="92" spans="1:16" ht="12" x14ac:dyDescent="0.2">
      <c r="A92" s="1">
        <v>91</v>
      </c>
      <c r="B92" s="23" t="s">
        <v>100</v>
      </c>
      <c r="C92" s="1">
        <v>1210412</v>
      </c>
      <c r="D92" s="1" t="str">
        <f t="shared" si="2"/>
        <v>Mega</v>
      </c>
      <c r="E92" s="1" t="str">
        <f t="shared" si="3"/>
        <v>-</v>
      </c>
      <c r="F92" s="1">
        <v>293</v>
      </c>
      <c r="G92" s="1">
        <v>96</v>
      </c>
      <c r="H92" s="16">
        <v>1.0640000000000001</v>
      </c>
      <c r="I92" s="17">
        <v>149.1</v>
      </c>
      <c r="J92" s="1" t="s">
        <v>489</v>
      </c>
      <c r="K92" s="17">
        <v>69.98</v>
      </c>
      <c r="L92" s="17">
        <v>69.98</v>
      </c>
      <c r="M92" s="4">
        <v>40465</v>
      </c>
      <c r="N92" s="2">
        <f>_xlfn.MAXIFS(History!C$9:C$157,History!D$9:D$157,B92)</f>
        <v>88.25</v>
      </c>
      <c r="O92" s="2">
        <f>_xlfn.MAXIFS(History!K$2:K$157,History!D$2:D$157,B92)</f>
        <v>90.873999999999995</v>
      </c>
      <c r="P92" s="2">
        <f>_xlfn.MAXIFS(History_Typemaster!K$2:K$611,History_Typemaster!D$2:D$611,B92)</f>
        <v>0</v>
      </c>
    </row>
    <row r="93" spans="1:16" ht="12" x14ac:dyDescent="0.2">
      <c r="A93" s="1">
        <v>92</v>
      </c>
      <c r="B93" s="23" t="s">
        <v>203</v>
      </c>
      <c r="C93" s="1">
        <v>1210351</v>
      </c>
      <c r="D93" s="1" t="str">
        <f t="shared" si="2"/>
        <v>-</v>
      </c>
      <c r="E93" s="1" t="str">
        <f t="shared" si="3"/>
        <v>-</v>
      </c>
      <c r="F93" s="1">
        <v>485</v>
      </c>
      <c r="G93" s="1">
        <v>54</v>
      </c>
      <c r="H93" s="16">
        <v>1.0640000000000001</v>
      </c>
      <c r="I93" s="17">
        <v>84.36</v>
      </c>
      <c r="J93" s="1" t="s">
        <v>445</v>
      </c>
      <c r="K93" s="17">
        <v>55.05</v>
      </c>
      <c r="L93" s="17">
        <v>55.05</v>
      </c>
      <c r="M93" s="4">
        <v>40277</v>
      </c>
      <c r="N93" s="2">
        <f>_xlfn.MAXIFS(History!C$9:C$157,History!D$9:D$157,B93)</f>
        <v>0</v>
      </c>
      <c r="O93" s="2">
        <f>_xlfn.MAXIFS(History!K$2:K$157,History!D$2:D$157,B93)</f>
        <v>0</v>
      </c>
      <c r="P93" s="2">
        <f>_xlfn.MAXIFS(History_Typemaster!K$2:K$611,History_Typemaster!D$2:D$611,B93)</f>
        <v>0</v>
      </c>
    </row>
    <row r="94" spans="1:16" ht="12" x14ac:dyDescent="0.2">
      <c r="A94" s="1">
        <v>93</v>
      </c>
      <c r="B94" s="23" t="s">
        <v>204</v>
      </c>
      <c r="C94" s="1">
        <v>1210205</v>
      </c>
      <c r="D94" s="1" t="str">
        <f t="shared" si="2"/>
        <v>-</v>
      </c>
      <c r="E94" s="1" t="str">
        <f t="shared" si="3"/>
        <v>-</v>
      </c>
      <c r="F94" s="1">
        <v>306</v>
      </c>
      <c r="G94" s="1">
        <v>132</v>
      </c>
      <c r="H94" s="16">
        <v>1.0620000000000001</v>
      </c>
      <c r="I94" s="17">
        <v>100.83</v>
      </c>
      <c r="J94" s="1" t="s">
        <v>445</v>
      </c>
      <c r="K94" s="17">
        <v>46.9</v>
      </c>
      <c r="L94" s="17">
        <v>40.24</v>
      </c>
      <c r="M94" s="4">
        <v>40177</v>
      </c>
      <c r="N94" s="2">
        <f>_xlfn.MAXIFS(History!C$9:C$157,History!D$9:D$157,B94)</f>
        <v>0</v>
      </c>
      <c r="O94" s="2">
        <f>_xlfn.MAXIFS(History!K$2:K$157,History!D$2:D$157,B94)</f>
        <v>0</v>
      </c>
      <c r="P94" s="2">
        <f>_xlfn.MAXIFS(History_Typemaster!K$2:K$611,History_Typemaster!D$2:D$611,B94)</f>
        <v>0</v>
      </c>
    </row>
    <row r="95" spans="1:16" ht="12" x14ac:dyDescent="0.2">
      <c r="A95" s="1">
        <v>94</v>
      </c>
      <c r="B95" s="23" t="s">
        <v>205</v>
      </c>
      <c r="C95" s="1">
        <v>1210042</v>
      </c>
      <c r="D95" s="1" t="str">
        <f t="shared" si="2"/>
        <v>-</v>
      </c>
      <c r="E95" s="1" t="str">
        <f t="shared" si="3"/>
        <v>-</v>
      </c>
      <c r="F95" s="1">
        <v>390</v>
      </c>
      <c r="G95" s="1">
        <v>71</v>
      </c>
      <c r="H95" s="16">
        <v>1.0620000000000001</v>
      </c>
      <c r="I95" s="17">
        <v>86.31</v>
      </c>
      <c r="J95" s="1" t="s">
        <v>445</v>
      </c>
      <c r="K95" s="17">
        <v>51.12</v>
      </c>
      <c r="L95" s="17">
        <v>51.12</v>
      </c>
      <c r="M95" s="4">
        <v>40259</v>
      </c>
      <c r="N95" s="2">
        <f>_xlfn.MAXIFS(History!C$9:C$157,History!D$9:D$157,B95)</f>
        <v>0</v>
      </c>
      <c r="O95" s="2">
        <f>_xlfn.MAXIFS(History!K$2:K$157,History!D$2:D$157,B95)</f>
        <v>0</v>
      </c>
      <c r="P95" s="2">
        <f>_xlfn.MAXIFS(History_Typemaster!K$2:K$611,History_Typemaster!D$2:D$611,B95)</f>
        <v>0</v>
      </c>
    </row>
    <row r="96" spans="1:16" ht="12" x14ac:dyDescent="0.2">
      <c r="A96" s="1">
        <v>95</v>
      </c>
      <c r="B96" s="23" t="s">
        <v>206</v>
      </c>
      <c r="C96" s="1">
        <v>1210361</v>
      </c>
      <c r="D96" s="1" t="str">
        <f t="shared" si="2"/>
        <v>-</v>
      </c>
      <c r="E96" s="1" t="str">
        <f t="shared" si="3"/>
        <v>-</v>
      </c>
      <c r="F96" s="1">
        <v>361</v>
      </c>
      <c r="G96" s="1">
        <v>89</v>
      </c>
      <c r="H96" s="16">
        <v>1.0609999999999999</v>
      </c>
      <c r="I96" s="17">
        <v>98.96</v>
      </c>
      <c r="J96" s="1" t="s">
        <v>484</v>
      </c>
      <c r="K96" s="17">
        <v>53.62</v>
      </c>
      <c r="L96" s="17">
        <v>53.62</v>
      </c>
      <c r="M96" s="4">
        <v>40177</v>
      </c>
      <c r="N96" s="2">
        <f>_xlfn.MAXIFS(History!C$9:C$157,History!D$9:D$157,B96)</f>
        <v>0</v>
      </c>
      <c r="O96" s="2">
        <f>_xlfn.MAXIFS(History!K$2:K$157,History!D$2:D$157,B96)</f>
        <v>0</v>
      </c>
      <c r="P96" s="2">
        <f>_xlfn.MAXIFS(History_Typemaster!K$2:K$611,History_Typemaster!D$2:D$611,B96)</f>
        <v>0</v>
      </c>
    </row>
    <row r="97" spans="1:16" ht="12" x14ac:dyDescent="0.2">
      <c r="A97" s="1">
        <v>96</v>
      </c>
      <c r="B97" s="23" t="s">
        <v>207</v>
      </c>
      <c r="C97" s="1">
        <v>1210083</v>
      </c>
      <c r="D97" s="1" t="str">
        <f t="shared" si="2"/>
        <v>-</v>
      </c>
      <c r="E97" s="1" t="str">
        <f t="shared" si="3"/>
        <v>-</v>
      </c>
      <c r="F97" s="1">
        <v>584</v>
      </c>
      <c r="G97" s="1">
        <v>50</v>
      </c>
      <c r="H97" s="16">
        <v>1.0609999999999999</v>
      </c>
      <c r="I97" s="17">
        <v>92.91</v>
      </c>
      <c r="J97" s="1" t="s">
        <v>454</v>
      </c>
      <c r="K97" s="17">
        <v>55.58</v>
      </c>
      <c r="L97" s="17">
        <v>55.58</v>
      </c>
      <c r="M97" s="4">
        <v>40592</v>
      </c>
      <c r="N97" s="2">
        <f>_xlfn.MAXIFS(History!C$9:C$157,History!D$9:D$157,B97)</f>
        <v>0</v>
      </c>
      <c r="O97" s="2">
        <f>_xlfn.MAXIFS(History!K$2:K$157,History!D$2:D$157,B97)</f>
        <v>0</v>
      </c>
      <c r="P97" s="2">
        <f>_xlfn.MAXIFS(History_Typemaster!K$2:K$611,History_Typemaster!D$2:D$611,B97)</f>
        <v>0</v>
      </c>
    </row>
    <row r="98" spans="1:16" ht="12" x14ac:dyDescent="0.2">
      <c r="A98" s="1">
        <v>97</v>
      </c>
      <c r="B98" s="23" t="s">
        <v>98</v>
      </c>
      <c r="C98" s="1">
        <v>1210440</v>
      </c>
      <c r="D98" s="1" t="str">
        <f t="shared" si="2"/>
        <v>Mega</v>
      </c>
      <c r="E98" s="1" t="str">
        <f t="shared" si="3"/>
        <v>-</v>
      </c>
      <c r="F98" s="1">
        <v>342</v>
      </c>
      <c r="G98" s="1">
        <v>76</v>
      </c>
      <c r="H98" s="16">
        <v>1.06</v>
      </c>
      <c r="I98" s="17">
        <v>72.819999999999993</v>
      </c>
      <c r="J98" s="1" t="s">
        <v>490</v>
      </c>
      <c r="K98" s="17">
        <v>46.64</v>
      </c>
      <c r="L98" s="17">
        <v>46.64</v>
      </c>
      <c r="M98" s="4">
        <v>40267</v>
      </c>
      <c r="N98" s="2">
        <f>_xlfn.MAXIFS(History!C$9:C$157,History!D$9:D$157,B98)</f>
        <v>88.56</v>
      </c>
      <c r="O98" s="2">
        <f>_xlfn.MAXIFS(History!K$2:K$157,History!D$2:D$157,B98)</f>
        <v>80.917000000000002</v>
      </c>
      <c r="P98" s="2">
        <f>_xlfn.MAXIFS(History_Typemaster!K$2:K$611,History_Typemaster!D$2:D$611,B98)</f>
        <v>0</v>
      </c>
    </row>
    <row r="99" spans="1:16" ht="12" x14ac:dyDescent="0.2">
      <c r="A99" s="1">
        <v>98</v>
      </c>
      <c r="B99" s="23" t="s">
        <v>108</v>
      </c>
      <c r="C99" s="1">
        <v>1210397</v>
      </c>
      <c r="D99" s="1" t="str">
        <f t="shared" si="2"/>
        <v>Mega</v>
      </c>
      <c r="E99" s="1" t="str">
        <f t="shared" si="3"/>
        <v>-</v>
      </c>
      <c r="F99" s="1">
        <v>257</v>
      </c>
      <c r="G99" s="1">
        <v>42</v>
      </c>
      <c r="H99" s="16">
        <v>1.06</v>
      </c>
      <c r="I99" s="17">
        <v>101.35</v>
      </c>
      <c r="J99" s="1" t="s">
        <v>473</v>
      </c>
      <c r="K99" s="17">
        <v>38.799999999999997</v>
      </c>
      <c r="L99" s="17">
        <v>38.799999999999997</v>
      </c>
      <c r="M99" s="4">
        <v>40350</v>
      </c>
      <c r="N99" s="2">
        <f>_xlfn.MAXIFS(History!C$9:C$157,History!D$9:D$157,B99)</f>
        <v>85.08</v>
      </c>
      <c r="O99" s="2">
        <f>_xlfn.MAXIFS(History!K$2:K$157,History!D$2:D$157,B99)</f>
        <v>90.366</v>
      </c>
      <c r="P99" s="2">
        <f>_xlfn.MAXIFS(History_Typemaster!K$2:K$611,History_Typemaster!D$2:D$611,B99)</f>
        <v>0</v>
      </c>
    </row>
    <row r="100" spans="1:16" ht="12" x14ac:dyDescent="0.2">
      <c r="A100" s="1">
        <v>99</v>
      </c>
      <c r="B100" s="23" t="s">
        <v>129</v>
      </c>
      <c r="C100" s="1">
        <v>1210171</v>
      </c>
      <c r="D100" s="1" t="str">
        <f t="shared" si="2"/>
        <v>-</v>
      </c>
      <c r="E100" s="1" t="str">
        <f t="shared" si="3"/>
        <v>Typemaster</v>
      </c>
      <c r="F100" s="1">
        <v>537</v>
      </c>
      <c r="G100" s="1">
        <v>43</v>
      </c>
      <c r="H100" s="16">
        <v>1.06</v>
      </c>
      <c r="I100" s="17">
        <v>90.02</v>
      </c>
      <c r="J100" s="1" t="s">
        <v>452</v>
      </c>
      <c r="K100" s="17">
        <v>56.77</v>
      </c>
      <c r="L100" s="17">
        <v>56.77</v>
      </c>
      <c r="M100" s="4">
        <v>40178</v>
      </c>
      <c r="N100" s="2">
        <f>_xlfn.MAXIFS(History!C$9:C$157,History!D$9:D$157,B100)</f>
        <v>71.569999999999993</v>
      </c>
      <c r="O100" s="2">
        <f>_xlfn.MAXIFS(History!K$2:K$157,History!D$2:D$157,B100)</f>
        <v>74.063000000000017</v>
      </c>
      <c r="P100" s="2">
        <f>_xlfn.MAXIFS(History_Typemaster!K$2:K$611,History_Typemaster!D$2:D$611,B100)</f>
        <v>74.063000000000017</v>
      </c>
    </row>
    <row r="101" spans="1:16" ht="12" x14ac:dyDescent="0.2">
      <c r="A101" s="1">
        <v>100</v>
      </c>
      <c r="B101" s="23" t="s">
        <v>82</v>
      </c>
      <c r="C101" s="1">
        <v>1210385</v>
      </c>
      <c r="D101" s="1" t="str">
        <f t="shared" si="2"/>
        <v>Mega</v>
      </c>
      <c r="E101" s="1" t="str">
        <f t="shared" si="3"/>
        <v>-</v>
      </c>
      <c r="F101" s="1">
        <v>205</v>
      </c>
      <c r="G101" s="1">
        <v>57</v>
      </c>
      <c r="H101" s="16">
        <v>1.06</v>
      </c>
      <c r="I101" s="17">
        <v>49.85</v>
      </c>
      <c r="J101" s="1" t="s">
        <v>478</v>
      </c>
      <c r="K101" s="17">
        <v>22.7</v>
      </c>
      <c r="L101" s="17">
        <v>22.7</v>
      </c>
      <c r="M101" s="4">
        <v>41133</v>
      </c>
      <c r="N101" s="2">
        <f>_xlfn.MAXIFS(History!C$9:C$157,History!D$9:D$157,B101)</f>
        <v>98.18</v>
      </c>
      <c r="O101" s="2">
        <f>_xlfn.MAXIFS(History!K$2:K$157,History!D$2:D$157,B101)</f>
        <v>94.929000000000002</v>
      </c>
      <c r="P101" s="2">
        <f>_xlfn.MAXIFS(History_Typemaster!K$2:K$611,History_Typemaster!D$2:D$611,B101)</f>
        <v>0</v>
      </c>
    </row>
    <row r="102" spans="1:16" ht="12" x14ac:dyDescent="0.2">
      <c r="A102" s="1">
        <v>101</v>
      </c>
      <c r="B102" s="23" t="s">
        <v>208</v>
      </c>
      <c r="C102" s="1">
        <v>1210364</v>
      </c>
      <c r="D102" s="1" t="str">
        <f t="shared" si="2"/>
        <v>-</v>
      </c>
      <c r="E102" s="1" t="str">
        <f t="shared" si="3"/>
        <v>-</v>
      </c>
      <c r="F102" s="1">
        <v>349</v>
      </c>
      <c r="G102" s="1">
        <v>54</v>
      </c>
      <c r="H102" s="16">
        <v>1.0589999999999999</v>
      </c>
      <c r="I102" s="17">
        <v>85.64</v>
      </c>
      <c r="J102" s="1" t="s">
        <v>445</v>
      </c>
      <c r="K102" s="17">
        <v>53.82</v>
      </c>
      <c r="L102" s="17">
        <v>53.82</v>
      </c>
      <c r="M102" s="4">
        <v>41524</v>
      </c>
      <c r="N102" s="2">
        <f>_xlfn.MAXIFS(History!C$9:C$157,History!D$9:D$157,B102)</f>
        <v>0</v>
      </c>
      <c r="O102" s="2">
        <f>_xlfn.MAXIFS(History!K$2:K$157,History!D$2:D$157,B102)</f>
        <v>0</v>
      </c>
      <c r="P102" s="2">
        <f>_xlfn.MAXIFS(History_Typemaster!K$2:K$611,History_Typemaster!D$2:D$611,B102)</f>
        <v>0</v>
      </c>
    </row>
    <row r="103" spans="1:16" ht="12" x14ac:dyDescent="0.2">
      <c r="A103" s="1">
        <v>102</v>
      </c>
      <c r="B103" s="23" t="s">
        <v>123</v>
      </c>
      <c r="C103" s="1">
        <v>1210119</v>
      </c>
      <c r="D103" s="1" t="str">
        <f t="shared" si="2"/>
        <v>-</v>
      </c>
      <c r="E103" s="1" t="str">
        <f t="shared" si="3"/>
        <v>-</v>
      </c>
      <c r="F103" s="1">
        <v>263</v>
      </c>
      <c r="G103" s="1">
        <v>132</v>
      </c>
      <c r="H103" s="16">
        <v>1.0589999999999999</v>
      </c>
      <c r="I103" s="17">
        <v>113.29</v>
      </c>
      <c r="J103" s="1" t="s">
        <v>449</v>
      </c>
      <c r="K103" s="17">
        <v>46.54</v>
      </c>
      <c r="L103" s="17">
        <v>39.72</v>
      </c>
      <c r="M103" s="4">
        <v>40259</v>
      </c>
      <c r="N103" s="2">
        <f>_xlfn.MAXIFS(History!C$9:C$157,History!D$9:D$157,B103)</f>
        <v>76.52</v>
      </c>
      <c r="O103" s="2">
        <f>_xlfn.MAXIFS(History!K$2:K$157,History!D$2:D$157,B103)</f>
        <v>46.061666666666667</v>
      </c>
      <c r="P103" s="2">
        <f>_xlfn.MAXIFS(History_Typemaster!K$2:K$611,History_Typemaster!D$2:D$611,B103)</f>
        <v>46.061666666666667</v>
      </c>
    </row>
    <row r="104" spans="1:16" ht="12" x14ac:dyDescent="0.2">
      <c r="A104" s="1">
        <v>103</v>
      </c>
      <c r="B104" s="23" t="s">
        <v>209</v>
      </c>
      <c r="C104" s="1">
        <v>1210326</v>
      </c>
      <c r="D104" s="1" t="str">
        <f t="shared" si="2"/>
        <v>-</v>
      </c>
      <c r="E104" s="1" t="str">
        <f t="shared" si="3"/>
        <v>-</v>
      </c>
      <c r="F104" s="1">
        <v>367</v>
      </c>
      <c r="G104" s="1">
        <v>82</v>
      </c>
      <c r="H104" s="16">
        <v>1.0569999999999999</v>
      </c>
      <c r="I104" s="17">
        <v>92.86</v>
      </c>
      <c r="J104" s="1" t="s">
        <v>491</v>
      </c>
      <c r="K104" s="17">
        <v>50.71</v>
      </c>
      <c r="L104" s="17">
        <v>50.71</v>
      </c>
      <c r="M104" s="4">
        <v>40254</v>
      </c>
      <c r="N104" s="2">
        <f>_xlfn.MAXIFS(History!C$9:C$157,History!D$9:D$157,B104)</f>
        <v>0</v>
      </c>
      <c r="O104" s="2">
        <f>_xlfn.MAXIFS(History!K$2:K$157,History!D$2:D$157,B104)</f>
        <v>0</v>
      </c>
      <c r="P104" s="2">
        <f>_xlfn.MAXIFS(History_Typemaster!K$2:K$611,History_Typemaster!D$2:D$611,B104)</f>
        <v>0</v>
      </c>
    </row>
    <row r="105" spans="1:16" ht="12" x14ac:dyDescent="0.2">
      <c r="A105" s="1">
        <v>104</v>
      </c>
      <c r="B105" s="23" t="s">
        <v>210</v>
      </c>
      <c r="C105" s="1">
        <v>1210142</v>
      </c>
      <c r="D105" s="1" t="str">
        <f t="shared" si="2"/>
        <v>-</v>
      </c>
      <c r="E105" s="1" t="str">
        <f t="shared" si="3"/>
        <v>-</v>
      </c>
      <c r="F105" s="1">
        <v>277</v>
      </c>
      <c r="G105" s="1">
        <v>100</v>
      </c>
      <c r="H105" s="16">
        <v>1.0569999999999999</v>
      </c>
      <c r="I105" s="17">
        <v>85.87</v>
      </c>
      <c r="J105" s="1" t="s">
        <v>454</v>
      </c>
      <c r="K105" s="17">
        <v>48.11</v>
      </c>
      <c r="L105" s="17">
        <v>48.11</v>
      </c>
      <c r="M105" s="4">
        <v>40177</v>
      </c>
      <c r="N105" s="2">
        <f>_xlfn.MAXIFS(History!C$9:C$157,History!D$9:D$157,B105)</f>
        <v>0</v>
      </c>
      <c r="O105" s="2">
        <f>_xlfn.MAXIFS(History!K$2:K$157,History!D$2:D$157,B105)</f>
        <v>0</v>
      </c>
      <c r="P105" s="2">
        <f>_xlfn.MAXIFS(History_Typemaster!K$2:K$611,History_Typemaster!D$2:D$611,B105)</f>
        <v>0</v>
      </c>
    </row>
    <row r="106" spans="1:16" ht="12" x14ac:dyDescent="0.2">
      <c r="A106" s="1">
        <v>105</v>
      </c>
      <c r="B106" s="23" t="s">
        <v>211</v>
      </c>
      <c r="C106" s="1">
        <v>1210054</v>
      </c>
      <c r="D106" s="1" t="str">
        <f t="shared" si="2"/>
        <v>-</v>
      </c>
      <c r="E106" s="1" t="str">
        <f t="shared" si="3"/>
        <v>-</v>
      </c>
      <c r="F106" s="1">
        <v>488</v>
      </c>
      <c r="G106" s="1">
        <v>68</v>
      </c>
      <c r="H106" s="16">
        <v>1.056</v>
      </c>
      <c r="I106" s="17">
        <v>94.34</v>
      </c>
      <c r="J106" s="1" t="s">
        <v>492</v>
      </c>
      <c r="K106" s="17">
        <v>49.49</v>
      </c>
      <c r="L106" s="17">
        <v>49.49</v>
      </c>
      <c r="M106" s="4">
        <v>40176</v>
      </c>
      <c r="N106" s="2">
        <f>_xlfn.MAXIFS(History!C$9:C$157,History!D$9:D$157,B106)</f>
        <v>0</v>
      </c>
      <c r="O106" s="2">
        <f>_xlfn.MAXIFS(History!K$2:K$157,History!D$2:D$157,B106)</f>
        <v>0</v>
      </c>
      <c r="P106" s="2">
        <f>_xlfn.MAXIFS(History_Typemaster!K$2:K$611,History_Typemaster!D$2:D$611,B106)</f>
        <v>0</v>
      </c>
    </row>
    <row r="107" spans="1:16" ht="12" x14ac:dyDescent="0.2">
      <c r="A107" s="1">
        <v>106</v>
      </c>
      <c r="B107" s="23" t="s">
        <v>212</v>
      </c>
      <c r="C107" s="1">
        <v>1210208</v>
      </c>
      <c r="D107" s="1" t="str">
        <f t="shared" si="2"/>
        <v>-</v>
      </c>
      <c r="E107" s="1" t="str">
        <f t="shared" si="3"/>
        <v>-</v>
      </c>
      <c r="F107" s="1">
        <v>289</v>
      </c>
      <c r="G107" s="1">
        <v>95</v>
      </c>
      <c r="H107" s="16">
        <v>1.0549999999999999</v>
      </c>
      <c r="I107" s="17">
        <v>83.98</v>
      </c>
      <c r="J107" s="1" t="s">
        <v>454</v>
      </c>
      <c r="K107" s="17">
        <v>45.34</v>
      </c>
      <c r="L107" s="17">
        <v>45.34</v>
      </c>
      <c r="M107" s="4">
        <v>40251</v>
      </c>
      <c r="N107" s="2">
        <f>_xlfn.MAXIFS(History!C$9:C$157,History!D$9:D$157,B107)</f>
        <v>0</v>
      </c>
      <c r="O107" s="2">
        <f>_xlfn.MAXIFS(History!K$2:K$157,History!D$2:D$157,B107)</f>
        <v>0</v>
      </c>
      <c r="P107" s="2">
        <f>_xlfn.MAXIFS(History_Typemaster!K$2:K$611,History_Typemaster!D$2:D$611,B107)</f>
        <v>0</v>
      </c>
    </row>
    <row r="108" spans="1:16" ht="12" x14ac:dyDescent="0.2">
      <c r="A108" s="1">
        <v>107</v>
      </c>
      <c r="B108" s="23" t="s">
        <v>213</v>
      </c>
      <c r="C108" s="1">
        <v>1210293</v>
      </c>
      <c r="D108" s="1" t="str">
        <f t="shared" si="2"/>
        <v>-</v>
      </c>
      <c r="E108" s="1" t="str">
        <f t="shared" si="3"/>
        <v>-</v>
      </c>
      <c r="F108" s="1">
        <v>266</v>
      </c>
      <c r="G108" s="1">
        <v>100</v>
      </c>
      <c r="H108" s="16">
        <v>1.054</v>
      </c>
      <c r="I108" s="17">
        <v>118.83</v>
      </c>
      <c r="J108" s="1" t="s">
        <v>449</v>
      </c>
      <c r="K108" s="17">
        <v>47.54</v>
      </c>
      <c r="L108" s="17">
        <v>47.54</v>
      </c>
      <c r="M108" s="4">
        <v>40246</v>
      </c>
      <c r="N108" s="2">
        <f>_xlfn.MAXIFS(History!C$9:C$157,History!D$9:D$157,B108)</f>
        <v>0</v>
      </c>
      <c r="O108" s="2">
        <f>_xlfn.MAXIFS(History!K$2:K$157,History!D$2:D$157,B108)</f>
        <v>0</v>
      </c>
      <c r="P108" s="2">
        <f>_xlfn.MAXIFS(History_Typemaster!K$2:K$611,History_Typemaster!D$2:D$611,B108)</f>
        <v>0</v>
      </c>
    </row>
    <row r="109" spans="1:16" ht="12" x14ac:dyDescent="0.2">
      <c r="A109" s="1">
        <v>108</v>
      </c>
      <c r="B109" s="23" t="s">
        <v>214</v>
      </c>
      <c r="C109" s="1">
        <v>1210234</v>
      </c>
      <c r="D109" s="1" t="str">
        <f t="shared" si="2"/>
        <v>-</v>
      </c>
      <c r="E109" s="1" t="str">
        <f t="shared" si="3"/>
        <v>-</v>
      </c>
      <c r="F109" s="1">
        <v>408</v>
      </c>
      <c r="G109" s="1">
        <v>80</v>
      </c>
      <c r="H109" s="16">
        <v>1.054</v>
      </c>
      <c r="I109" s="17">
        <v>105.68</v>
      </c>
      <c r="J109" s="1" t="s">
        <v>473</v>
      </c>
      <c r="K109" s="17">
        <v>50.02</v>
      </c>
      <c r="L109" s="17">
        <v>50.02</v>
      </c>
      <c r="M109" s="4">
        <v>40245</v>
      </c>
      <c r="N109" s="2">
        <f>_xlfn.MAXIFS(History!C$9:C$157,History!D$9:D$157,B109)</f>
        <v>0</v>
      </c>
      <c r="O109" s="2">
        <f>_xlfn.MAXIFS(History!K$2:K$157,History!D$2:D$157,B109)</f>
        <v>0</v>
      </c>
      <c r="P109" s="2">
        <f>_xlfn.MAXIFS(History_Typemaster!K$2:K$611,History_Typemaster!D$2:D$611,B109)</f>
        <v>0</v>
      </c>
    </row>
    <row r="110" spans="1:16" ht="12" x14ac:dyDescent="0.2">
      <c r="A110" s="1">
        <v>109</v>
      </c>
      <c r="B110" s="23" t="s">
        <v>215</v>
      </c>
      <c r="C110" s="1">
        <v>1210301</v>
      </c>
      <c r="D110" s="1" t="str">
        <f t="shared" si="2"/>
        <v>-</v>
      </c>
      <c r="E110" s="1" t="str">
        <f t="shared" si="3"/>
        <v>-</v>
      </c>
      <c r="F110" s="1">
        <v>250</v>
      </c>
      <c r="G110" s="1">
        <v>128</v>
      </c>
      <c r="H110" s="16">
        <v>1.054</v>
      </c>
      <c r="I110" s="17">
        <v>118.68</v>
      </c>
      <c r="J110" s="1" t="s">
        <v>449</v>
      </c>
      <c r="K110" s="17">
        <v>45.86</v>
      </c>
      <c r="L110" s="17">
        <v>40.01</v>
      </c>
      <c r="M110" s="4">
        <v>40262</v>
      </c>
      <c r="N110" s="2">
        <f>_xlfn.MAXIFS(History!C$9:C$157,History!D$9:D$157,B110)</f>
        <v>0</v>
      </c>
      <c r="O110" s="2">
        <f>_xlfn.MAXIFS(History!K$2:K$157,History!D$2:D$157,B110)</f>
        <v>0</v>
      </c>
      <c r="P110" s="2">
        <f>_xlfn.MAXIFS(History_Typemaster!K$2:K$611,History_Typemaster!D$2:D$611,B110)</f>
        <v>0</v>
      </c>
    </row>
    <row r="111" spans="1:16" ht="12" x14ac:dyDescent="0.2">
      <c r="A111" s="1">
        <v>110</v>
      </c>
      <c r="B111" s="23" t="s">
        <v>216</v>
      </c>
      <c r="C111" s="1">
        <v>1210215</v>
      </c>
      <c r="D111" s="1" t="str">
        <f t="shared" si="2"/>
        <v>-</v>
      </c>
      <c r="E111" s="1" t="str">
        <f t="shared" si="3"/>
        <v>-</v>
      </c>
      <c r="F111" s="1">
        <v>431</v>
      </c>
      <c r="G111" s="1">
        <v>60</v>
      </c>
      <c r="H111" s="16">
        <v>1.0529999999999999</v>
      </c>
      <c r="I111" s="17">
        <v>85.48</v>
      </c>
      <c r="J111" s="1" t="s">
        <v>493</v>
      </c>
      <c r="K111" s="17">
        <v>54.83</v>
      </c>
      <c r="L111" s="17">
        <v>54.83</v>
      </c>
      <c r="M111" s="4">
        <v>40309</v>
      </c>
      <c r="N111" s="2">
        <f>_xlfn.MAXIFS(History!C$9:C$157,History!D$9:D$157,B111)</f>
        <v>0</v>
      </c>
      <c r="O111" s="2">
        <f>_xlfn.MAXIFS(History!K$2:K$157,History!D$2:D$157,B111)</f>
        <v>0</v>
      </c>
      <c r="P111" s="2">
        <f>_xlfn.MAXIFS(History_Typemaster!K$2:K$611,History_Typemaster!D$2:D$611,B111)</f>
        <v>0</v>
      </c>
    </row>
    <row r="112" spans="1:16" ht="12" x14ac:dyDescent="0.2">
      <c r="A112" s="1">
        <v>111</v>
      </c>
      <c r="B112" s="23" t="s">
        <v>86</v>
      </c>
      <c r="C112" s="1">
        <v>1210447</v>
      </c>
      <c r="D112" s="1" t="str">
        <f t="shared" si="2"/>
        <v>Mega</v>
      </c>
      <c r="E112" s="1" t="str">
        <f t="shared" si="3"/>
        <v>Typemaster</v>
      </c>
      <c r="F112" s="1">
        <v>326</v>
      </c>
      <c r="G112" s="1">
        <v>132</v>
      </c>
      <c r="H112" s="16">
        <v>1.0529999999999999</v>
      </c>
      <c r="I112" s="17">
        <v>123.1</v>
      </c>
      <c r="J112" s="1" t="s">
        <v>484</v>
      </c>
      <c r="K112" s="17">
        <v>68.400000000000006</v>
      </c>
      <c r="L112" s="17">
        <v>59.5</v>
      </c>
      <c r="M112" s="4">
        <v>40258</v>
      </c>
      <c r="N112" s="2">
        <f>_xlfn.MAXIFS(History!C$9:C$157,History!D$9:D$157,B112)</f>
        <v>93.77</v>
      </c>
      <c r="O112" s="2">
        <f>_xlfn.MAXIFS(History!K$2:K$157,History!D$2:D$157,B112)</f>
        <v>96.217999999999989</v>
      </c>
      <c r="P112" s="2">
        <f>_xlfn.MAXIFS(History_Typemaster!K$2:K$611,History_Typemaster!D$2:D$611,B112)</f>
        <v>75.411999999999992</v>
      </c>
    </row>
    <row r="113" spans="1:16" ht="12" x14ac:dyDescent="0.2">
      <c r="A113" s="1">
        <v>112</v>
      </c>
      <c r="B113" s="23" t="s">
        <v>119</v>
      </c>
      <c r="C113" s="1">
        <v>1210002</v>
      </c>
      <c r="D113" s="1" t="str">
        <f t="shared" si="2"/>
        <v>-</v>
      </c>
      <c r="E113" s="1" t="str">
        <f t="shared" si="3"/>
        <v>Typemaster</v>
      </c>
      <c r="F113" s="1">
        <v>348</v>
      </c>
      <c r="G113" s="1">
        <v>66</v>
      </c>
      <c r="H113" s="16">
        <v>1.052</v>
      </c>
      <c r="I113" s="17">
        <v>80.37</v>
      </c>
      <c r="J113" s="1" t="s">
        <v>445</v>
      </c>
      <c r="K113" s="17">
        <v>48.72</v>
      </c>
      <c r="L113" s="17">
        <v>48.72</v>
      </c>
      <c r="M113" s="4">
        <v>40330</v>
      </c>
      <c r="N113" s="2">
        <f>_xlfn.MAXIFS(History!C$9:C$157,History!D$9:D$157,B113)</f>
        <v>80.12</v>
      </c>
      <c r="O113" s="2">
        <f>_xlfn.MAXIFS(History!K$2:K$157,History!D$2:D$157,B113)</f>
        <v>74.394000000000005</v>
      </c>
      <c r="P113" s="2">
        <f>_xlfn.MAXIFS(History_Typemaster!K$2:K$611,History_Typemaster!D$2:D$611,B113)</f>
        <v>74.394000000000005</v>
      </c>
    </row>
    <row r="114" spans="1:16" ht="12" x14ac:dyDescent="0.2">
      <c r="A114" s="1">
        <v>113</v>
      </c>
      <c r="B114" s="23" t="s">
        <v>217</v>
      </c>
      <c r="C114" s="1">
        <v>1210086</v>
      </c>
      <c r="D114" s="1" t="str">
        <f t="shared" si="2"/>
        <v>-</v>
      </c>
      <c r="E114" s="1" t="str">
        <f t="shared" si="3"/>
        <v>-</v>
      </c>
      <c r="F114" s="1">
        <v>326</v>
      </c>
      <c r="G114" s="1">
        <v>94</v>
      </c>
      <c r="H114" s="16">
        <v>1.052</v>
      </c>
      <c r="I114" s="17">
        <v>97.57</v>
      </c>
      <c r="J114" s="1" t="s">
        <v>494</v>
      </c>
      <c r="K114" s="17">
        <v>47.98</v>
      </c>
      <c r="L114" s="17">
        <v>47.98</v>
      </c>
      <c r="M114" s="4">
        <v>40806</v>
      </c>
      <c r="N114" s="2">
        <f>_xlfn.MAXIFS(History!C$9:C$157,History!D$9:D$157,B114)</f>
        <v>0</v>
      </c>
      <c r="O114" s="2">
        <f>_xlfn.MAXIFS(History!K$2:K$157,History!D$2:D$157,B114)</f>
        <v>0</v>
      </c>
      <c r="P114" s="2">
        <f>_xlfn.MAXIFS(History_Typemaster!K$2:K$611,History_Typemaster!D$2:D$611,B114)</f>
        <v>0</v>
      </c>
    </row>
    <row r="115" spans="1:16" ht="12" x14ac:dyDescent="0.2">
      <c r="A115" s="1">
        <v>114</v>
      </c>
      <c r="B115" s="23" t="s">
        <v>218</v>
      </c>
      <c r="C115" s="1">
        <v>1210058</v>
      </c>
      <c r="D115" s="1" t="str">
        <f t="shared" si="2"/>
        <v>-</v>
      </c>
      <c r="E115" s="1" t="str">
        <f t="shared" si="3"/>
        <v>-</v>
      </c>
      <c r="F115" s="1">
        <v>359</v>
      </c>
      <c r="G115" s="1">
        <v>100</v>
      </c>
      <c r="H115" s="16">
        <v>1.0509999999999999</v>
      </c>
      <c r="I115" s="17">
        <v>92.18</v>
      </c>
      <c r="J115" s="1" t="s">
        <v>454</v>
      </c>
      <c r="K115" s="17">
        <v>49.54</v>
      </c>
      <c r="L115" s="17">
        <v>49.54</v>
      </c>
      <c r="M115" s="4">
        <v>40178</v>
      </c>
      <c r="N115" s="2">
        <f>_xlfn.MAXIFS(History!C$9:C$157,History!D$9:D$157,B115)</f>
        <v>0</v>
      </c>
      <c r="O115" s="2">
        <f>_xlfn.MAXIFS(History!K$2:K$157,History!D$2:D$157,B115)</f>
        <v>0</v>
      </c>
      <c r="P115" s="2">
        <f>_xlfn.MAXIFS(History_Typemaster!K$2:K$611,History_Typemaster!D$2:D$611,B115)</f>
        <v>0</v>
      </c>
    </row>
    <row r="116" spans="1:16" ht="12" x14ac:dyDescent="0.2">
      <c r="A116" s="1">
        <v>115</v>
      </c>
      <c r="B116" s="23" t="s">
        <v>219</v>
      </c>
      <c r="C116" s="1">
        <v>1210033</v>
      </c>
      <c r="D116" s="1" t="str">
        <f t="shared" si="2"/>
        <v>-</v>
      </c>
      <c r="E116" s="1" t="str">
        <f t="shared" si="3"/>
        <v>-</v>
      </c>
      <c r="F116" s="1">
        <v>248</v>
      </c>
      <c r="G116" s="1">
        <v>133</v>
      </c>
      <c r="H116" s="16">
        <v>1.0509999999999999</v>
      </c>
      <c r="I116" s="17">
        <v>131.13999999999999</v>
      </c>
      <c r="J116" s="1" t="s">
        <v>449</v>
      </c>
      <c r="K116" s="17">
        <v>50.96</v>
      </c>
      <c r="L116" s="17">
        <v>43.3</v>
      </c>
      <c r="M116" s="4">
        <v>41151</v>
      </c>
      <c r="N116" s="2">
        <f>_xlfn.MAXIFS(History!C$9:C$157,History!D$9:D$157,B116)</f>
        <v>0</v>
      </c>
      <c r="O116" s="2">
        <f>_xlfn.MAXIFS(History!K$2:K$157,History!D$2:D$157,B116)</f>
        <v>0</v>
      </c>
      <c r="P116" s="2">
        <f>_xlfn.MAXIFS(History_Typemaster!K$2:K$611,History_Typemaster!D$2:D$611,B116)</f>
        <v>0</v>
      </c>
    </row>
    <row r="117" spans="1:16" ht="12" x14ac:dyDescent="0.2">
      <c r="A117" s="1">
        <v>116</v>
      </c>
      <c r="B117" s="23" t="s">
        <v>220</v>
      </c>
      <c r="C117" s="1">
        <v>1210164</v>
      </c>
      <c r="D117" s="1" t="str">
        <f t="shared" si="2"/>
        <v>-</v>
      </c>
      <c r="E117" s="1" t="str">
        <f t="shared" si="3"/>
        <v>-</v>
      </c>
      <c r="F117" s="1">
        <v>290</v>
      </c>
      <c r="G117" s="1">
        <v>151</v>
      </c>
      <c r="H117" s="16">
        <v>1.0509999999999999</v>
      </c>
      <c r="I117" s="17">
        <v>86.75</v>
      </c>
      <c r="J117" s="1" t="s">
        <v>454</v>
      </c>
      <c r="K117" s="17">
        <v>47.06</v>
      </c>
      <c r="L117" s="17">
        <v>38.770000000000003</v>
      </c>
      <c r="M117" s="4">
        <v>40294</v>
      </c>
      <c r="N117" s="2">
        <f>_xlfn.MAXIFS(History!C$9:C$157,History!D$9:D$157,B117)</f>
        <v>0</v>
      </c>
      <c r="O117" s="2">
        <f>_xlfn.MAXIFS(History!K$2:K$157,History!D$2:D$157,B117)</f>
        <v>0</v>
      </c>
      <c r="P117" s="2">
        <f>_xlfn.MAXIFS(History_Typemaster!K$2:K$611,History_Typemaster!D$2:D$611,B117)</f>
        <v>0</v>
      </c>
    </row>
    <row r="118" spans="1:16" ht="12" x14ac:dyDescent="0.2">
      <c r="A118" s="1">
        <v>117</v>
      </c>
      <c r="B118" s="23" t="s">
        <v>221</v>
      </c>
      <c r="C118" s="1">
        <v>1210147</v>
      </c>
      <c r="D118" s="1" t="str">
        <f t="shared" si="2"/>
        <v>-</v>
      </c>
      <c r="E118" s="1" t="str">
        <f t="shared" si="3"/>
        <v>-</v>
      </c>
      <c r="F118" s="1">
        <v>450</v>
      </c>
      <c r="G118" s="1">
        <v>74</v>
      </c>
      <c r="H118" s="16">
        <v>1.05</v>
      </c>
      <c r="I118" s="17">
        <v>82.06</v>
      </c>
      <c r="J118" s="1" t="s">
        <v>454</v>
      </c>
      <c r="K118" s="17">
        <v>51.9</v>
      </c>
      <c r="L118" s="17">
        <v>51.9</v>
      </c>
      <c r="M118" s="4">
        <v>40252</v>
      </c>
      <c r="N118" s="2">
        <f>_xlfn.MAXIFS(History!C$9:C$157,History!D$9:D$157,B118)</f>
        <v>0</v>
      </c>
      <c r="O118" s="2">
        <f>_xlfn.MAXIFS(History!K$2:K$157,History!D$2:D$157,B118)</f>
        <v>0</v>
      </c>
      <c r="P118" s="2">
        <f>_xlfn.MAXIFS(History_Typemaster!K$2:K$611,History_Typemaster!D$2:D$611,B118)</f>
        <v>0</v>
      </c>
    </row>
    <row r="119" spans="1:16" ht="12" x14ac:dyDescent="0.2">
      <c r="A119" s="1">
        <v>118</v>
      </c>
      <c r="B119" s="23" t="s">
        <v>120</v>
      </c>
      <c r="C119" s="1">
        <v>1210029</v>
      </c>
      <c r="D119" s="1" t="str">
        <f t="shared" si="2"/>
        <v>-</v>
      </c>
      <c r="E119" s="1" t="str">
        <f t="shared" si="3"/>
        <v>Typemaster</v>
      </c>
      <c r="F119" s="1">
        <v>338</v>
      </c>
      <c r="G119" s="1">
        <v>117</v>
      </c>
      <c r="H119" s="16">
        <v>1.05</v>
      </c>
      <c r="I119" s="17">
        <v>86.95</v>
      </c>
      <c r="J119" s="1" t="s">
        <v>456</v>
      </c>
      <c r="K119" s="17">
        <v>49.43</v>
      </c>
      <c r="L119" s="17">
        <v>46.11</v>
      </c>
      <c r="M119" s="4">
        <v>40240</v>
      </c>
      <c r="N119" s="2">
        <f>_xlfn.MAXIFS(History!C$9:C$157,History!D$9:D$157,B119)</f>
        <v>77.63</v>
      </c>
      <c r="O119" s="2">
        <f>_xlfn.MAXIFS(History!K$2:K$157,History!D$2:D$157,B119)</f>
        <v>71.114000000000004</v>
      </c>
      <c r="P119" s="2">
        <f>_xlfn.MAXIFS(History_Typemaster!K$2:K$611,History_Typemaster!D$2:D$611,B119)</f>
        <v>71.114000000000004</v>
      </c>
    </row>
    <row r="120" spans="1:16" ht="12" x14ac:dyDescent="0.2">
      <c r="A120" s="1">
        <v>119</v>
      </c>
      <c r="B120" s="23" t="s">
        <v>222</v>
      </c>
      <c r="C120" s="1">
        <v>1210258</v>
      </c>
      <c r="D120" s="1" t="str">
        <f t="shared" si="2"/>
        <v>-</v>
      </c>
      <c r="E120" s="1" t="str">
        <f t="shared" si="3"/>
        <v>-</v>
      </c>
      <c r="F120" s="1">
        <v>487</v>
      </c>
      <c r="G120" s="1">
        <v>67</v>
      </c>
      <c r="H120" s="16">
        <v>1.05</v>
      </c>
      <c r="I120" s="17">
        <v>95.52</v>
      </c>
      <c r="J120" s="1" t="s">
        <v>495</v>
      </c>
      <c r="K120" s="17">
        <v>52.04</v>
      </c>
      <c r="L120" s="17">
        <v>52.04</v>
      </c>
      <c r="M120" s="4">
        <v>40258</v>
      </c>
      <c r="N120" s="2">
        <f>_xlfn.MAXIFS(History!C$9:C$157,History!D$9:D$157,B120)</f>
        <v>0</v>
      </c>
      <c r="O120" s="2">
        <f>_xlfn.MAXIFS(History!K$2:K$157,History!D$2:D$157,B120)</f>
        <v>0</v>
      </c>
      <c r="P120" s="2">
        <f>_xlfn.MAXIFS(History_Typemaster!K$2:K$611,History_Typemaster!D$2:D$611,B120)</f>
        <v>0</v>
      </c>
    </row>
    <row r="121" spans="1:16" ht="12" x14ac:dyDescent="0.2">
      <c r="A121" s="1">
        <v>120</v>
      </c>
      <c r="B121" s="23" t="s">
        <v>128</v>
      </c>
      <c r="C121" s="1">
        <v>1210066</v>
      </c>
      <c r="D121" s="1" t="str">
        <f t="shared" si="2"/>
        <v>-</v>
      </c>
      <c r="E121" s="1" t="str">
        <f t="shared" si="3"/>
        <v>Typemaster</v>
      </c>
      <c r="F121" s="1">
        <v>489</v>
      </c>
      <c r="G121" s="1">
        <v>68</v>
      </c>
      <c r="H121" s="16">
        <v>1.048</v>
      </c>
      <c r="I121" s="17">
        <v>83.23</v>
      </c>
      <c r="J121" s="1" t="s">
        <v>496</v>
      </c>
      <c r="K121" s="17">
        <v>48.89</v>
      </c>
      <c r="L121" s="17">
        <v>48.89</v>
      </c>
      <c r="M121" s="4">
        <v>40578</v>
      </c>
      <c r="N121" s="2">
        <f>_xlfn.MAXIFS(History!C$9:C$157,History!D$9:D$157,B121)</f>
        <v>72.459999999999994</v>
      </c>
      <c r="O121" s="2">
        <f>_xlfn.MAXIFS(History!K$2:K$157,History!D$2:D$157,B121)</f>
        <v>68.569000000000003</v>
      </c>
      <c r="P121" s="2">
        <f>_xlfn.MAXIFS(History_Typemaster!K$2:K$611,History_Typemaster!D$2:D$611,B121)</f>
        <v>68.569000000000003</v>
      </c>
    </row>
    <row r="122" spans="1:16" ht="12" x14ac:dyDescent="0.2">
      <c r="A122" s="1">
        <v>121</v>
      </c>
      <c r="B122" s="23" t="s">
        <v>223</v>
      </c>
      <c r="C122" s="1">
        <v>1210408</v>
      </c>
      <c r="D122" s="1" t="str">
        <f t="shared" si="2"/>
        <v>-</v>
      </c>
      <c r="E122" s="1" t="str">
        <f t="shared" si="3"/>
        <v>-</v>
      </c>
      <c r="F122" s="1">
        <v>452</v>
      </c>
      <c r="G122" s="1">
        <v>84</v>
      </c>
      <c r="H122" s="16">
        <v>1.048</v>
      </c>
      <c r="I122" s="17">
        <v>96.97</v>
      </c>
      <c r="J122" s="1" t="s">
        <v>497</v>
      </c>
      <c r="K122" s="17">
        <v>48.5</v>
      </c>
      <c r="L122" s="17">
        <v>48.5</v>
      </c>
      <c r="M122" s="4">
        <v>40245</v>
      </c>
      <c r="N122" s="2">
        <f>_xlfn.MAXIFS(History!C$9:C$157,History!D$9:D$157,B122)</f>
        <v>0</v>
      </c>
      <c r="O122" s="2">
        <f>_xlfn.MAXIFS(History!K$2:K$157,History!D$2:D$157,B122)</f>
        <v>0</v>
      </c>
      <c r="P122" s="2">
        <f>_xlfn.MAXIFS(History_Typemaster!K$2:K$611,History_Typemaster!D$2:D$611,B122)</f>
        <v>0</v>
      </c>
    </row>
    <row r="123" spans="1:16" ht="12" x14ac:dyDescent="0.2">
      <c r="A123" s="1">
        <v>122</v>
      </c>
      <c r="B123" s="23" t="s">
        <v>224</v>
      </c>
      <c r="C123" s="1">
        <v>1210106</v>
      </c>
      <c r="D123" s="1" t="str">
        <f t="shared" si="2"/>
        <v>-</v>
      </c>
      <c r="E123" s="1" t="str">
        <f t="shared" si="3"/>
        <v>-</v>
      </c>
      <c r="F123" s="1">
        <v>332</v>
      </c>
      <c r="G123" s="1">
        <v>86</v>
      </c>
      <c r="H123" s="16">
        <v>1.048</v>
      </c>
      <c r="I123" s="17">
        <v>100.16</v>
      </c>
      <c r="J123" s="1" t="s">
        <v>494</v>
      </c>
      <c r="K123" s="17">
        <v>50</v>
      </c>
      <c r="L123" s="17">
        <v>50</v>
      </c>
      <c r="M123" s="4">
        <v>40234</v>
      </c>
      <c r="N123" s="2">
        <f>_xlfn.MAXIFS(History!C$9:C$157,History!D$9:D$157,B123)</f>
        <v>0</v>
      </c>
      <c r="O123" s="2">
        <f>_xlfn.MAXIFS(History!K$2:K$157,History!D$2:D$157,B123)</f>
        <v>0</v>
      </c>
      <c r="P123" s="2">
        <f>_xlfn.MAXIFS(History_Typemaster!K$2:K$611,History_Typemaster!D$2:D$611,B123)</f>
        <v>0</v>
      </c>
    </row>
    <row r="124" spans="1:16" ht="12" x14ac:dyDescent="0.2">
      <c r="A124" s="1">
        <v>123</v>
      </c>
      <c r="B124" s="23" t="s">
        <v>225</v>
      </c>
      <c r="C124" s="1">
        <v>1210280</v>
      </c>
      <c r="D124" s="1" t="str">
        <f t="shared" si="2"/>
        <v>-</v>
      </c>
      <c r="E124" s="1" t="str">
        <f t="shared" si="3"/>
        <v>-</v>
      </c>
      <c r="F124" s="1">
        <v>351</v>
      </c>
      <c r="G124" s="1">
        <v>48</v>
      </c>
      <c r="H124" s="16">
        <v>1.048</v>
      </c>
      <c r="I124" s="17">
        <v>89.22</v>
      </c>
      <c r="J124" s="1" t="s">
        <v>498</v>
      </c>
      <c r="K124" s="17">
        <v>54.43</v>
      </c>
      <c r="L124" s="17">
        <v>54.43</v>
      </c>
      <c r="M124" s="4">
        <v>40177</v>
      </c>
      <c r="N124" s="2">
        <f>_xlfn.MAXIFS(History!C$9:C$157,History!D$9:D$157,B124)</f>
        <v>0</v>
      </c>
      <c r="O124" s="2">
        <f>_xlfn.MAXIFS(History!K$2:K$157,History!D$2:D$157,B124)</f>
        <v>0</v>
      </c>
      <c r="P124" s="2">
        <f>_xlfn.MAXIFS(History_Typemaster!K$2:K$611,History_Typemaster!D$2:D$611,B124)</f>
        <v>0</v>
      </c>
    </row>
    <row r="125" spans="1:16" ht="12" x14ac:dyDescent="0.2">
      <c r="A125" s="1">
        <v>124</v>
      </c>
      <c r="B125" s="23" t="s">
        <v>226</v>
      </c>
      <c r="C125" s="1">
        <v>1210283</v>
      </c>
      <c r="D125" s="1" t="str">
        <f t="shared" si="2"/>
        <v>-</v>
      </c>
      <c r="E125" s="1" t="str">
        <f t="shared" si="3"/>
        <v>-</v>
      </c>
      <c r="F125" s="1">
        <v>408</v>
      </c>
      <c r="G125" s="1">
        <v>65</v>
      </c>
      <c r="H125" s="16">
        <v>1.0469999999999999</v>
      </c>
      <c r="I125" s="17">
        <v>93.3</v>
      </c>
      <c r="J125" s="1" t="s">
        <v>499</v>
      </c>
      <c r="K125" s="17">
        <v>49.63</v>
      </c>
      <c r="L125" s="17">
        <v>49.63</v>
      </c>
      <c r="M125" s="4">
        <v>40262</v>
      </c>
      <c r="N125" s="2">
        <f>_xlfn.MAXIFS(History!C$9:C$157,History!D$9:D$157,B125)</f>
        <v>0</v>
      </c>
      <c r="O125" s="2">
        <f>_xlfn.MAXIFS(History!K$2:K$157,History!D$2:D$157,B125)</f>
        <v>0</v>
      </c>
      <c r="P125" s="2">
        <f>_xlfn.MAXIFS(History_Typemaster!K$2:K$611,History_Typemaster!D$2:D$611,B125)</f>
        <v>0</v>
      </c>
    </row>
    <row r="126" spans="1:16" ht="12" x14ac:dyDescent="0.2">
      <c r="A126" s="1">
        <v>125</v>
      </c>
      <c r="B126" s="23" t="s">
        <v>227</v>
      </c>
      <c r="C126" s="1">
        <v>1210047</v>
      </c>
      <c r="D126" s="1" t="str">
        <f t="shared" si="2"/>
        <v>-</v>
      </c>
      <c r="E126" s="1" t="str">
        <f t="shared" si="3"/>
        <v>-</v>
      </c>
      <c r="F126" s="1">
        <v>313</v>
      </c>
      <c r="G126" s="1">
        <v>102</v>
      </c>
      <c r="H126" s="16">
        <v>1.0469999999999999</v>
      </c>
      <c r="I126" s="17">
        <v>131.75</v>
      </c>
      <c r="J126" s="1" t="s">
        <v>449</v>
      </c>
      <c r="K126" s="17">
        <v>49.79</v>
      </c>
      <c r="L126" s="17">
        <v>49.28</v>
      </c>
      <c r="M126" s="4">
        <v>40178</v>
      </c>
      <c r="N126" s="2">
        <f>_xlfn.MAXIFS(History!C$9:C$157,History!D$9:D$157,B126)</f>
        <v>0</v>
      </c>
      <c r="O126" s="2">
        <f>_xlfn.MAXIFS(History!K$2:K$157,History!D$2:D$157,B126)</f>
        <v>0</v>
      </c>
      <c r="P126" s="2">
        <f>_xlfn.MAXIFS(History_Typemaster!K$2:K$611,History_Typemaster!D$2:D$611,B126)</f>
        <v>0</v>
      </c>
    </row>
    <row r="127" spans="1:16" ht="12" x14ac:dyDescent="0.2">
      <c r="A127" s="1">
        <v>126</v>
      </c>
      <c r="B127" s="23" t="s">
        <v>228</v>
      </c>
      <c r="C127" s="1">
        <v>1210223</v>
      </c>
      <c r="D127" s="1" t="str">
        <f t="shared" si="2"/>
        <v>-</v>
      </c>
      <c r="E127" s="1" t="str">
        <f t="shared" si="3"/>
        <v>-</v>
      </c>
      <c r="F127" s="1">
        <v>406</v>
      </c>
      <c r="G127" s="1">
        <v>127</v>
      </c>
      <c r="H127" s="16">
        <v>1.0469999999999999</v>
      </c>
      <c r="I127" s="17">
        <v>117.21</v>
      </c>
      <c r="J127" s="1" t="s">
        <v>500</v>
      </c>
      <c r="K127" s="17">
        <v>44.32</v>
      </c>
      <c r="L127" s="17">
        <v>38.24</v>
      </c>
      <c r="M127" s="4">
        <v>40261</v>
      </c>
      <c r="N127" s="2">
        <f>_xlfn.MAXIFS(History!C$9:C$157,History!D$9:D$157,B127)</f>
        <v>0</v>
      </c>
      <c r="O127" s="2">
        <f>_xlfn.MAXIFS(History!K$2:K$157,History!D$2:D$157,B127)</f>
        <v>0</v>
      </c>
      <c r="P127" s="2">
        <f>_xlfn.MAXIFS(History_Typemaster!K$2:K$611,History_Typemaster!D$2:D$611,B127)</f>
        <v>0</v>
      </c>
    </row>
    <row r="128" spans="1:16" ht="12" x14ac:dyDescent="0.2">
      <c r="A128" s="1">
        <v>127</v>
      </c>
      <c r="B128" s="23" t="s">
        <v>229</v>
      </c>
      <c r="C128" s="1">
        <v>1210008</v>
      </c>
      <c r="D128" s="1" t="str">
        <f t="shared" si="2"/>
        <v>-</v>
      </c>
      <c r="E128" s="1" t="str">
        <f t="shared" si="3"/>
        <v>-</v>
      </c>
      <c r="F128" s="1">
        <v>377</v>
      </c>
      <c r="G128" s="1">
        <v>73</v>
      </c>
      <c r="H128" s="16">
        <v>1.0469999999999999</v>
      </c>
      <c r="I128" s="17">
        <v>74.53</v>
      </c>
      <c r="J128" s="1" t="s">
        <v>445</v>
      </c>
      <c r="K128" s="17">
        <v>47.78</v>
      </c>
      <c r="L128" s="17">
        <v>47.78</v>
      </c>
      <c r="M128" s="4">
        <v>40277</v>
      </c>
      <c r="N128" s="2">
        <f>_xlfn.MAXIFS(History!C$9:C$157,History!D$9:D$157,B128)</f>
        <v>0</v>
      </c>
      <c r="O128" s="2">
        <f>_xlfn.MAXIFS(History!K$2:K$157,History!D$2:D$157,B128)</f>
        <v>0</v>
      </c>
      <c r="P128" s="2">
        <f>_xlfn.MAXIFS(History_Typemaster!K$2:K$611,History_Typemaster!D$2:D$611,B128)</f>
        <v>0</v>
      </c>
    </row>
    <row r="129" spans="1:16" ht="12" x14ac:dyDescent="0.2">
      <c r="A129" s="1">
        <v>128</v>
      </c>
      <c r="B129" s="23" t="s">
        <v>230</v>
      </c>
      <c r="C129" s="1">
        <v>1210064</v>
      </c>
      <c r="D129" s="1" t="str">
        <f t="shared" si="2"/>
        <v>-</v>
      </c>
      <c r="E129" s="1" t="str">
        <f t="shared" si="3"/>
        <v>-</v>
      </c>
      <c r="F129" s="1">
        <v>371</v>
      </c>
      <c r="G129" s="1">
        <v>71</v>
      </c>
      <c r="H129" s="16">
        <v>1.0469999999999999</v>
      </c>
      <c r="I129" s="17">
        <v>82.32</v>
      </c>
      <c r="J129" s="1" t="s">
        <v>481</v>
      </c>
      <c r="K129" s="17">
        <v>50.06</v>
      </c>
      <c r="L129" s="17">
        <v>50.06</v>
      </c>
      <c r="M129" s="4">
        <v>40530</v>
      </c>
      <c r="N129" s="2">
        <f>_xlfn.MAXIFS(History!C$9:C$157,History!D$9:D$157,B129)</f>
        <v>0</v>
      </c>
      <c r="O129" s="2">
        <f>_xlfn.MAXIFS(History!K$2:K$157,History!D$2:D$157,B129)</f>
        <v>0</v>
      </c>
      <c r="P129" s="2">
        <f>_xlfn.MAXIFS(History_Typemaster!K$2:K$611,History_Typemaster!D$2:D$611,B129)</f>
        <v>0</v>
      </c>
    </row>
    <row r="130" spans="1:16" ht="12" x14ac:dyDescent="0.2">
      <c r="A130" s="1">
        <v>129</v>
      </c>
      <c r="B130" s="23" t="s">
        <v>231</v>
      </c>
      <c r="C130" s="1">
        <v>1210187</v>
      </c>
      <c r="D130" s="1" t="str">
        <f t="shared" si="2"/>
        <v>-</v>
      </c>
      <c r="E130" s="1" t="str">
        <f t="shared" si="3"/>
        <v>-</v>
      </c>
      <c r="F130" s="1">
        <v>423</v>
      </c>
      <c r="G130" s="1">
        <v>85</v>
      </c>
      <c r="H130" s="16">
        <v>1.046</v>
      </c>
      <c r="I130" s="17">
        <v>81.81</v>
      </c>
      <c r="J130" s="1" t="s">
        <v>501</v>
      </c>
      <c r="K130" s="17">
        <v>51.16</v>
      </c>
      <c r="L130" s="17">
        <v>51.16</v>
      </c>
      <c r="M130" s="4">
        <v>40261</v>
      </c>
      <c r="N130" s="2">
        <f>_xlfn.MAXIFS(History!C$9:C$157,History!D$9:D$157,B130)</f>
        <v>0</v>
      </c>
      <c r="O130" s="2">
        <f>_xlfn.MAXIFS(History!K$2:K$157,History!D$2:D$157,B130)</f>
        <v>0</v>
      </c>
      <c r="P130" s="2">
        <f>_xlfn.MAXIFS(History_Typemaster!K$2:K$611,History_Typemaster!D$2:D$611,B130)</f>
        <v>0</v>
      </c>
    </row>
    <row r="131" spans="1:16" ht="12" x14ac:dyDescent="0.2">
      <c r="A131" s="1">
        <v>130</v>
      </c>
      <c r="B131" s="23" t="s">
        <v>232</v>
      </c>
      <c r="C131" s="1">
        <v>1210101</v>
      </c>
      <c r="D131" s="1" t="str">
        <f t="shared" ref="D131:D194" si="4">IF(O131&gt;=80,"Mega","-")</f>
        <v>-</v>
      </c>
      <c r="E131" s="1" t="str">
        <f t="shared" ref="E131:E194" si="5">IF(P131&gt;=55,"Typemaster","-")</f>
        <v>-</v>
      </c>
      <c r="F131" s="1">
        <v>360</v>
      </c>
      <c r="G131" s="1">
        <v>85</v>
      </c>
      <c r="H131" s="16">
        <v>1.044</v>
      </c>
      <c r="I131" s="17">
        <v>103.78</v>
      </c>
      <c r="J131" s="1" t="s">
        <v>502</v>
      </c>
      <c r="K131" s="17">
        <v>47.94</v>
      </c>
      <c r="L131" s="17">
        <v>47.94</v>
      </c>
      <c r="M131" s="4">
        <v>40637</v>
      </c>
      <c r="N131" s="2">
        <f>_xlfn.MAXIFS(History!C$9:C$157,History!D$9:D$157,B131)</f>
        <v>0</v>
      </c>
      <c r="O131" s="2">
        <f>_xlfn.MAXIFS(History!K$2:K$157,History!D$2:D$157,B131)</f>
        <v>0</v>
      </c>
      <c r="P131" s="2">
        <f>_xlfn.MAXIFS(History_Typemaster!K$2:K$611,History_Typemaster!D$2:D$611,B131)</f>
        <v>0</v>
      </c>
    </row>
    <row r="132" spans="1:16" ht="12" x14ac:dyDescent="0.2">
      <c r="A132" s="1">
        <v>131</v>
      </c>
      <c r="B132" s="23" t="s">
        <v>233</v>
      </c>
      <c r="C132" s="1">
        <v>1210348</v>
      </c>
      <c r="D132" s="1" t="str">
        <f t="shared" si="4"/>
        <v>-</v>
      </c>
      <c r="E132" s="1" t="str">
        <f t="shared" si="5"/>
        <v>-</v>
      </c>
      <c r="F132" s="1">
        <v>319</v>
      </c>
      <c r="G132" s="1">
        <v>75</v>
      </c>
      <c r="H132" s="16">
        <v>1.044</v>
      </c>
      <c r="I132" s="17">
        <v>94.5</v>
      </c>
      <c r="J132" s="1" t="s">
        <v>473</v>
      </c>
      <c r="K132" s="17">
        <v>50.85</v>
      </c>
      <c r="L132" s="17">
        <v>50.85</v>
      </c>
      <c r="M132" s="4">
        <v>40178</v>
      </c>
      <c r="N132" s="2">
        <f>_xlfn.MAXIFS(History!C$9:C$157,History!D$9:D$157,B132)</f>
        <v>0</v>
      </c>
      <c r="O132" s="2">
        <f>_xlfn.MAXIFS(History!K$2:K$157,History!D$2:D$157,B132)</f>
        <v>0</v>
      </c>
      <c r="P132" s="2">
        <f>_xlfn.MAXIFS(History_Typemaster!K$2:K$611,History_Typemaster!D$2:D$611,B132)</f>
        <v>0</v>
      </c>
    </row>
    <row r="133" spans="1:16" ht="12" x14ac:dyDescent="0.2">
      <c r="A133" s="1">
        <v>132</v>
      </c>
      <c r="B133" s="23" t="s">
        <v>234</v>
      </c>
      <c r="C133" s="1">
        <v>1210144</v>
      </c>
      <c r="D133" s="1" t="str">
        <f t="shared" si="4"/>
        <v>-</v>
      </c>
      <c r="E133" s="1" t="str">
        <f t="shared" si="5"/>
        <v>-</v>
      </c>
      <c r="F133" s="1">
        <v>384</v>
      </c>
      <c r="G133" s="1">
        <v>95</v>
      </c>
      <c r="H133" s="16">
        <v>1.0429999999999999</v>
      </c>
      <c r="I133" s="17">
        <v>97.08</v>
      </c>
      <c r="J133" s="1" t="s">
        <v>483</v>
      </c>
      <c r="K133" s="17">
        <v>46.51</v>
      </c>
      <c r="L133" s="17">
        <v>46.51</v>
      </c>
      <c r="M133" s="4">
        <v>40254</v>
      </c>
      <c r="N133" s="2">
        <f>_xlfn.MAXIFS(History!C$9:C$157,History!D$9:D$157,B133)</f>
        <v>0</v>
      </c>
      <c r="O133" s="2">
        <f>_xlfn.MAXIFS(History!K$2:K$157,History!D$2:D$157,B133)</f>
        <v>0</v>
      </c>
      <c r="P133" s="2">
        <f>_xlfn.MAXIFS(History_Typemaster!K$2:K$611,History_Typemaster!D$2:D$611,B133)</f>
        <v>0</v>
      </c>
    </row>
    <row r="134" spans="1:16" ht="12" x14ac:dyDescent="0.2">
      <c r="A134" s="1">
        <v>133</v>
      </c>
      <c r="B134" s="23" t="s">
        <v>235</v>
      </c>
      <c r="C134" s="1">
        <v>1210416</v>
      </c>
      <c r="D134" s="1" t="str">
        <f t="shared" si="4"/>
        <v>-</v>
      </c>
      <c r="E134" s="1" t="str">
        <f t="shared" si="5"/>
        <v>-</v>
      </c>
      <c r="F134" s="1">
        <v>342</v>
      </c>
      <c r="G134" s="1">
        <v>125</v>
      </c>
      <c r="H134" s="16">
        <v>1.0429999999999999</v>
      </c>
      <c r="I134" s="17">
        <v>150.22</v>
      </c>
      <c r="J134" s="1" t="s">
        <v>449</v>
      </c>
      <c r="K134" s="17">
        <v>71.7</v>
      </c>
      <c r="L134" s="17">
        <v>64.73</v>
      </c>
      <c r="M134" s="4">
        <v>40308</v>
      </c>
      <c r="N134" s="2">
        <f>_xlfn.MAXIFS(History!C$9:C$157,History!D$9:D$157,B134)</f>
        <v>0</v>
      </c>
      <c r="O134" s="2">
        <f>_xlfn.MAXIFS(History!K$2:K$157,History!D$2:D$157,B134)</f>
        <v>0</v>
      </c>
      <c r="P134" s="2">
        <f>_xlfn.MAXIFS(History_Typemaster!K$2:K$611,History_Typemaster!D$2:D$611,B134)</f>
        <v>0</v>
      </c>
    </row>
    <row r="135" spans="1:16" ht="12" x14ac:dyDescent="0.2">
      <c r="A135" s="1">
        <v>134</v>
      </c>
      <c r="B135" s="23" t="s">
        <v>81</v>
      </c>
      <c r="C135" s="1">
        <v>1210403</v>
      </c>
      <c r="D135" s="1" t="str">
        <f t="shared" si="4"/>
        <v>Mega</v>
      </c>
      <c r="E135" s="1" t="str">
        <f t="shared" si="5"/>
        <v>-</v>
      </c>
      <c r="F135" s="1">
        <v>363</v>
      </c>
      <c r="G135" s="1">
        <v>120</v>
      </c>
      <c r="H135" s="16">
        <v>1.042</v>
      </c>
      <c r="I135" s="17">
        <v>124.02</v>
      </c>
      <c r="J135" s="1" t="s">
        <v>470</v>
      </c>
      <c r="K135" s="17">
        <v>62.72</v>
      </c>
      <c r="L135" s="17">
        <v>58.04</v>
      </c>
      <c r="M135" s="4">
        <v>40240</v>
      </c>
      <c r="N135" s="2">
        <f>_xlfn.MAXIFS(History!C$9:C$157,History!D$9:D$157,B135)</f>
        <v>98.46</v>
      </c>
      <c r="O135" s="2">
        <f>_xlfn.MAXIFS(History!K$2:K$157,History!D$2:D$157,B135)</f>
        <v>90.671999999999997</v>
      </c>
      <c r="P135" s="2">
        <f>_xlfn.MAXIFS(History_Typemaster!K$2:K$611,History_Typemaster!D$2:D$611,B135)</f>
        <v>0</v>
      </c>
    </row>
    <row r="136" spans="1:16" ht="12" x14ac:dyDescent="0.2">
      <c r="A136" s="1">
        <v>135</v>
      </c>
      <c r="B136" s="23" t="s">
        <v>236</v>
      </c>
      <c r="C136" s="1">
        <v>1210062</v>
      </c>
      <c r="D136" s="1" t="str">
        <f t="shared" si="4"/>
        <v>-</v>
      </c>
      <c r="E136" s="1" t="str">
        <f t="shared" si="5"/>
        <v>-</v>
      </c>
      <c r="F136" s="1">
        <v>410</v>
      </c>
      <c r="G136" s="1">
        <v>70</v>
      </c>
      <c r="H136" s="16">
        <v>1.042</v>
      </c>
      <c r="I136" s="17">
        <v>86.74</v>
      </c>
      <c r="J136" s="1" t="s">
        <v>503</v>
      </c>
      <c r="K136" s="17">
        <v>46.93</v>
      </c>
      <c r="L136" s="17">
        <v>46.93</v>
      </c>
      <c r="M136" s="4">
        <v>40259</v>
      </c>
      <c r="N136" s="2">
        <f>_xlfn.MAXIFS(History!C$9:C$157,History!D$9:D$157,B136)</f>
        <v>0</v>
      </c>
      <c r="O136" s="2">
        <f>_xlfn.MAXIFS(History!K$2:K$157,History!D$2:D$157,B136)</f>
        <v>0</v>
      </c>
      <c r="P136" s="2">
        <f>_xlfn.MAXIFS(History_Typemaster!K$2:K$611,History_Typemaster!D$2:D$611,B136)</f>
        <v>0</v>
      </c>
    </row>
    <row r="137" spans="1:16" ht="12" x14ac:dyDescent="0.2">
      <c r="A137" s="1">
        <v>136</v>
      </c>
      <c r="B137" s="23" t="s">
        <v>237</v>
      </c>
      <c r="C137" s="1">
        <v>1210111</v>
      </c>
      <c r="D137" s="1" t="str">
        <f t="shared" si="4"/>
        <v>-</v>
      </c>
      <c r="E137" s="1" t="str">
        <f t="shared" si="5"/>
        <v>-</v>
      </c>
      <c r="F137" s="1">
        <v>403</v>
      </c>
      <c r="G137" s="1">
        <v>93</v>
      </c>
      <c r="H137" s="16">
        <v>1.042</v>
      </c>
      <c r="I137" s="17">
        <v>105.65</v>
      </c>
      <c r="J137" s="1" t="s">
        <v>504</v>
      </c>
      <c r="K137" s="17">
        <v>50.34</v>
      </c>
      <c r="L137" s="17">
        <v>50.34</v>
      </c>
      <c r="M137" s="4">
        <v>40258</v>
      </c>
      <c r="N137" s="2">
        <f>_xlfn.MAXIFS(History!C$9:C$157,History!D$9:D$157,B137)</f>
        <v>0</v>
      </c>
      <c r="O137" s="2">
        <f>_xlfn.MAXIFS(History!K$2:K$157,History!D$2:D$157,B137)</f>
        <v>0</v>
      </c>
      <c r="P137" s="2">
        <f>_xlfn.MAXIFS(History_Typemaster!K$2:K$611,History_Typemaster!D$2:D$611,B137)</f>
        <v>0</v>
      </c>
    </row>
    <row r="138" spans="1:16" ht="12" x14ac:dyDescent="0.2">
      <c r="A138" s="1">
        <v>137</v>
      </c>
      <c r="B138" s="23" t="s">
        <v>238</v>
      </c>
      <c r="C138" s="1">
        <v>1210194</v>
      </c>
      <c r="D138" s="1" t="str">
        <f t="shared" si="4"/>
        <v>-</v>
      </c>
      <c r="E138" s="1" t="str">
        <f t="shared" si="5"/>
        <v>-</v>
      </c>
      <c r="F138" s="1">
        <v>367</v>
      </c>
      <c r="G138" s="1">
        <v>64</v>
      </c>
      <c r="H138" s="16">
        <v>1.042</v>
      </c>
      <c r="I138" s="17">
        <v>89.68</v>
      </c>
      <c r="J138" s="1" t="s">
        <v>504</v>
      </c>
      <c r="K138" s="17">
        <v>49.25</v>
      </c>
      <c r="L138" s="17">
        <v>49.25</v>
      </c>
      <c r="M138" s="4">
        <v>40309</v>
      </c>
      <c r="N138" s="2">
        <f>_xlfn.MAXIFS(History!C$9:C$157,History!D$9:D$157,B138)</f>
        <v>0</v>
      </c>
      <c r="O138" s="2">
        <f>_xlfn.MAXIFS(History!K$2:K$157,History!D$2:D$157,B138)</f>
        <v>0</v>
      </c>
      <c r="P138" s="2">
        <f>_xlfn.MAXIFS(History_Typemaster!K$2:K$611,History_Typemaster!D$2:D$611,B138)</f>
        <v>0</v>
      </c>
    </row>
    <row r="139" spans="1:16" ht="12" x14ac:dyDescent="0.2">
      <c r="A139" s="1">
        <v>138</v>
      </c>
      <c r="B139" s="23" t="s">
        <v>239</v>
      </c>
      <c r="C139" s="1">
        <v>1210018</v>
      </c>
      <c r="D139" s="1" t="str">
        <f t="shared" si="4"/>
        <v>-</v>
      </c>
      <c r="E139" s="1" t="str">
        <f t="shared" si="5"/>
        <v>-</v>
      </c>
      <c r="F139" s="1">
        <v>275</v>
      </c>
      <c r="G139" s="1">
        <v>127</v>
      </c>
      <c r="H139" s="16">
        <v>1.042</v>
      </c>
      <c r="I139" s="17">
        <v>122.64</v>
      </c>
      <c r="J139" s="1" t="s">
        <v>500</v>
      </c>
      <c r="K139" s="17">
        <v>45.92</v>
      </c>
      <c r="L139" s="17">
        <v>39.869999999999997</v>
      </c>
      <c r="M139" s="4">
        <v>41133</v>
      </c>
      <c r="N139" s="2">
        <f>_xlfn.MAXIFS(History!C$9:C$157,History!D$9:D$157,B139)</f>
        <v>0</v>
      </c>
      <c r="O139" s="2">
        <f>_xlfn.MAXIFS(History!K$2:K$157,History!D$2:D$157,B139)</f>
        <v>0</v>
      </c>
      <c r="P139" s="2">
        <f>_xlfn.MAXIFS(History_Typemaster!K$2:K$611,History_Typemaster!D$2:D$611,B139)</f>
        <v>0</v>
      </c>
    </row>
    <row r="140" spans="1:16" ht="12" x14ac:dyDescent="0.2">
      <c r="A140" s="1">
        <v>139</v>
      </c>
      <c r="B140" s="23" t="s">
        <v>240</v>
      </c>
      <c r="C140" s="1">
        <v>1210270</v>
      </c>
      <c r="D140" s="1" t="str">
        <f t="shared" si="4"/>
        <v>-</v>
      </c>
      <c r="E140" s="1" t="str">
        <f t="shared" si="5"/>
        <v>-</v>
      </c>
      <c r="F140" s="1">
        <v>430</v>
      </c>
      <c r="G140" s="1">
        <v>30</v>
      </c>
      <c r="H140" s="16">
        <v>1.042</v>
      </c>
      <c r="I140" s="17">
        <v>57.48</v>
      </c>
      <c r="J140" s="1" t="s">
        <v>490</v>
      </c>
      <c r="K140" s="17">
        <v>47.2</v>
      </c>
      <c r="L140" s="17">
        <v>47.2</v>
      </c>
      <c r="M140" s="4">
        <v>40262</v>
      </c>
      <c r="N140" s="2">
        <f>_xlfn.MAXIFS(History!C$9:C$157,History!D$9:D$157,B140)</f>
        <v>0</v>
      </c>
      <c r="O140" s="2">
        <f>_xlfn.MAXIFS(History!K$2:K$157,History!D$2:D$157,B140)</f>
        <v>0</v>
      </c>
      <c r="P140" s="2">
        <f>_xlfn.MAXIFS(History_Typemaster!K$2:K$611,History_Typemaster!D$2:D$611,B140)</f>
        <v>0</v>
      </c>
    </row>
    <row r="141" spans="1:16" ht="12" x14ac:dyDescent="0.2">
      <c r="A141" s="1">
        <v>140</v>
      </c>
      <c r="B141" s="23" t="s">
        <v>196</v>
      </c>
      <c r="C141" s="1">
        <v>1210356</v>
      </c>
      <c r="D141" s="1" t="str">
        <f t="shared" si="4"/>
        <v>-</v>
      </c>
      <c r="E141" s="1" t="str">
        <f t="shared" si="5"/>
        <v>-</v>
      </c>
      <c r="F141" s="1">
        <v>296</v>
      </c>
      <c r="G141" s="1">
        <v>34</v>
      </c>
      <c r="H141" s="16">
        <v>1.0409999999999999</v>
      </c>
      <c r="I141" s="17">
        <v>88.49</v>
      </c>
      <c r="J141" s="1" t="s">
        <v>505</v>
      </c>
      <c r="K141" s="17">
        <v>39.96</v>
      </c>
      <c r="L141" s="17">
        <v>39.96</v>
      </c>
      <c r="M141" s="4">
        <v>41179</v>
      </c>
      <c r="N141" s="2">
        <f>_xlfn.MAXIFS(History!C$9:C$157,History!D$9:D$157,B141)</f>
        <v>0</v>
      </c>
      <c r="O141" s="2">
        <f>_xlfn.MAXIFS(History!K$2:K$157,History!D$2:D$157,B141)</f>
        <v>0</v>
      </c>
      <c r="P141" s="2">
        <f>_xlfn.MAXIFS(History_Typemaster!K$2:K$611,History_Typemaster!D$2:D$611,B141)</f>
        <v>0</v>
      </c>
    </row>
    <row r="142" spans="1:16" ht="12" x14ac:dyDescent="0.2">
      <c r="A142" s="1">
        <v>141</v>
      </c>
      <c r="B142" s="23" t="s">
        <v>241</v>
      </c>
      <c r="C142" s="1">
        <v>1210041</v>
      </c>
      <c r="D142" s="1" t="str">
        <f t="shared" si="4"/>
        <v>-</v>
      </c>
      <c r="E142" s="1" t="str">
        <f t="shared" si="5"/>
        <v>-</v>
      </c>
      <c r="F142" s="1">
        <v>242</v>
      </c>
      <c r="G142" s="1">
        <v>145</v>
      </c>
      <c r="H142" s="16">
        <v>1.04</v>
      </c>
      <c r="I142" s="17">
        <v>102.58</v>
      </c>
      <c r="J142" s="1" t="s">
        <v>486</v>
      </c>
      <c r="K142" s="17">
        <v>50.87</v>
      </c>
      <c r="L142" s="17">
        <v>41.77</v>
      </c>
      <c r="M142" s="4">
        <v>40382</v>
      </c>
      <c r="N142" s="2">
        <f>_xlfn.MAXIFS(History!C$9:C$157,History!D$9:D$157,B142)</f>
        <v>0</v>
      </c>
      <c r="O142" s="2">
        <f>_xlfn.MAXIFS(History!K$2:K$157,History!D$2:D$157,B142)</f>
        <v>0</v>
      </c>
      <c r="P142" s="2">
        <f>_xlfn.MAXIFS(History_Typemaster!K$2:K$611,History_Typemaster!D$2:D$611,B142)</f>
        <v>0</v>
      </c>
    </row>
    <row r="143" spans="1:16" ht="12" x14ac:dyDescent="0.2">
      <c r="A143" s="1">
        <v>142</v>
      </c>
      <c r="B143" s="23" t="s">
        <v>242</v>
      </c>
      <c r="C143" s="1">
        <v>1210031</v>
      </c>
      <c r="D143" s="1" t="str">
        <f t="shared" si="4"/>
        <v>-</v>
      </c>
      <c r="E143" s="1" t="str">
        <f t="shared" si="5"/>
        <v>-</v>
      </c>
      <c r="F143" s="1">
        <v>257</v>
      </c>
      <c r="G143" s="1">
        <v>136</v>
      </c>
      <c r="H143" s="16">
        <v>1.04</v>
      </c>
      <c r="I143" s="17">
        <v>84.29</v>
      </c>
      <c r="J143" s="1" t="s">
        <v>445</v>
      </c>
      <c r="K143" s="17">
        <v>45.11</v>
      </c>
      <c r="L143" s="17">
        <v>38.35</v>
      </c>
      <c r="M143" s="4">
        <v>40234</v>
      </c>
      <c r="N143" s="2">
        <f>_xlfn.MAXIFS(History!C$9:C$157,History!D$9:D$157,B143)</f>
        <v>0</v>
      </c>
      <c r="O143" s="2">
        <f>_xlfn.MAXIFS(History!K$2:K$157,History!D$2:D$157,B143)</f>
        <v>0</v>
      </c>
      <c r="P143" s="2">
        <f>_xlfn.MAXIFS(History_Typemaster!K$2:K$611,History_Typemaster!D$2:D$611,B143)</f>
        <v>0</v>
      </c>
    </row>
    <row r="144" spans="1:16" ht="12" x14ac:dyDescent="0.2">
      <c r="A144" s="1">
        <v>143</v>
      </c>
      <c r="B144" s="23" t="s">
        <v>243</v>
      </c>
      <c r="C144" s="1">
        <v>1210252</v>
      </c>
      <c r="D144" s="1" t="str">
        <f t="shared" si="4"/>
        <v>-</v>
      </c>
      <c r="E144" s="1" t="str">
        <f t="shared" si="5"/>
        <v>-</v>
      </c>
      <c r="F144" s="1">
        <v>181</v>
      </c>
      <c r="G144" s="1">
        <v>63</v>
      </c>
      <c r="H144" s="16">
        <v>1.0389999999999999</v>
      </c>
      <c r="I144" s="17">
        <v>93.4</v>
      </c>
      <c r="J144" s="1" t="s">
        <v>506</v>
      </c>
      <c r="K144" s="17">
        <v>55.75</v>
      </c>
      <c r="L144" s="17">
        <v>55.75</v>
      </c>
      <c r="M144" s="4">
        <v>40279</v>
      </c>
      <c r="N144" s="2">
        <f>_xlfn.MAXIFS(History!C$9:C$157,History!D$9:D$157,B144)</f>
        <v>0</v>
      </c>
      <c r="O144" s="2">
        <f>_xlfn.MAXIFS(History!K$2:K$157,History!D$2:D$157,B144)</f>
        <v>0</v>
      </c>
      <c r="P144" s="2">
        <f>_xlfn.MAXIFS(History_Typemaster!K$2:K$611,History_Typemaster!D$2:D$611,B144)</f>
        <v>0</v>
      </c>
    </row>
    <row r="145" spans="1:16" ht="12" x14ac:dyDescent="0.2">
      <c r="A145" s="1">
        <v>144</v>
      </c>
      <c r="B145" s="23" t="s">
        <v>244</v>
      </c>
      <c r="C145" s="1">
        <v>1210360</v>
      </c>
      <c r="D145" s="1" t="str">
        <f t="shared" si="4"/>
        <v>-</v>
      </c>
      <c r="E145" s="1" t="str">
        <f t="shared" si="5"/>
        <v>-</v>
      </c>
      <c r="F145" s="1">
        <v>418</v>
      </c>
      <c r="G145" s="1">
        <v>85</v>
      </c>
      <c r="H145" s="16">
        <v>1.0389999999999999</v>
      </c>
      <c r="I145" s="17">
        <v>97.72</v>
      </c>
      <c r="J145" s="1" t="s">
        <v>484</v>
      </c>
      <c r="K145" s="17">
        <v>50.99</v>
      </c>
      <c r="L145" s="17">
        <v>50.99</v>
      </c>
      <c r="M145" s="4">
        <v>40251</v>
      </c>
      <c r="N145" s="2">
        <f>_xlfn.MAXIFS(History!C$9:C$157,History!D$9:D$157,B145)</f>
        <v>0</v>
      </c>
      <c r="O145" s="2">
        <f>_xlfn.MAXIFS(History!K$2:K$157,History!D$2:D$157,B145)</f>
        <v>0</v>
      </c>
      <c r="P145" s="2">
        <f>_xlfn.MAXIFS(History_Typemaster!K$2:K$611,History_Typemaster!D$2:D$611,B145)</f>
        <v>0</v>
      </c>
    </row>
    <row r="146" spans="1:16" ht="12" x14ac:dyDescent="0.2">
      <c r="A146" s="1">
        <v>145</v>
      </c>
      <c r="B146" s="23" t="s">
        <v>245</v>
      </c>
      <c r="C146" s="1">
        <v>1210338</v>
      </c>
      <c r="D146" s="1" t="str">
        <f t="shared" si="4"/>
        <v>-</v>
      </c>
      <c r="E146" s="1" t="str">
        <f t="shared" si="5"/>
        <v>-</v>
      </c>
      <c r="F146" s="1">
        <v>150</v>
      </c>
      <c r="G146" s="1">
        <v>168</v>
      </c>
      <c r="H146" s="16">
        <v>1.0389999999999999</v>
      </c>
      <c r="I146" s="17">
        <v>95.64</v>
      </c>
      <c r="J146" s="1" t="s">
        <v>450</v>
      </c>
      <c r="K146" s="17">
        <v>52.17</v>
      </c>
      <c r="L146" s="17">
        <v>39.630000000000003</v>
      </c>
      <c r="M146" s="4">
        <v>40178</v>
      </c>
      <c r="N146" s="2">
        <f>_xlfn.MAXIFS(History!C$9:C$157,History!D$9:D$157,B146)</f>
        <v>0</v>
      </c>
      <c r="O146" s="2">
        <f>_xlfn.MAXIFS(History!K$2:K$157,History!D$2:D$157,B146)</f>
        <v>0</v>
      </c>
      <c r="P146" s="2">
        <f>_xlfn.MAXIFS(History_Typemaster!K$2:K$611,History_Typemaster!D$2:D$611,B146)</f>
        <v>0</v>
      </c>
    </row>
    <row r="147" spans="1:16" ht="12" x14ac:dyDescent="0.2">
      <c r="A147" s="1">
        <v>146</v>
      </c>
      <c r="B147" s="23" t="s">
        <v>246</v>
      </c>
      <c r="C147" s="1">
        <v>1210172</v>
      </c>
      <c r="D147" s="1" t="str">
        <f t="shared" si="4"/>
        <v>-</v>
      </c>
      <c r="E147" s="1" t="str">
        <f t="shared" si="5"/>
        <v>-</v>
      </c>
      <c r="F147" s="1">
        <v>328</v>
      </c>
      <c r="G147" s="1">
        <v>60</v>
      </c>
      <c r="H147" s="16">
        <v>1.038</v>
      </c>
      <c r="I147" s="17">
        <v>93.13</v>
      </c>
      <c r="J147" s="1" t="s">
        <v>479</v>
      </c>
      <c r="K147" s="17">
        <v>47.34</v>
      </c>
      <c r="L147" s="17">
        <v>47.34</v>
      </c>
      <c r="M147" s="4">
        <v>40251</v>
      </c>
      <c r="N147" s="2">
        <f>_xlfn.MAXIFS(History!C$9:C$157,History!D$9:D$157,B147)</f>
        <v>0</v>
      </c>
      <c r="O147" s="2">
        <f>_xlfn.MAXIFS(History!K$2:K$157,History!D$2:D$157,B147)</f>
        <v>0</v>
      </c>
      <c r="P147" s="2">
        <f>_xlfn.MAXIFS(History_Typemaster!K$2:K$611,History_Typemaster!D$2:D$611,B147)</f>
        <v>0</v>
      </c>
    </row>
    <row r="148" spans="1:16" ht="12" x14ac:dyDescent="0.2">
      <c r="A148" s="1">
        <v>147</v>
      </c>
      <c r="B148" s="23" t="s">
        <v>247</v>
      </c>
      <c r="C148" s="1">
        <v>1210161</v>
      </c>
      <c r="D148" s="1" t="str">
        <f t="shared" si="4"/>
        <v>-</v>
      </c>
      <c r="E148" s="1" t="str">
        <f t="shared" si="5"/>
        <v>-</v>
      </c>
      <c r="F148" s="1">
        <v>237</v>
      </c>
      <c r="G148" s="1">
        <v>132</v>
      </c>
      <c r="H148" s="16">
        <v>1.038</v>
      </c>
      <c r="I148" s="17">
        <v>121.83</v>
      </c>
      <c r="J148" s="1" t="s">
        <v>449</v>
      </c>
      <c r="K148" s="17">
        <v>47.72</v>
      </c>
      <c r="L148" s="17">
        <v>41.41</v>
      </c>
      <c r="M148" s="4">
        <v>40254</v>
      </c>
      <c r="N148" s="2">
        <f>_xlfn.MAXIFS(History!C$9:C$157,History!D$9:D$157,B148)</f>
        <v>0</v>
      </c>
      <c r="O148" s="2">
        <f>_xlfn.MAXIFS(History!K$2:K$157,History!D$2:D$157,B148)</f>
        <v>0</v>
      </c>
      <c r="P148" s="2">
        <f>_xlfn.MAXIFS(History_Typemaster!K$2:K$611,History_Typemaster!D$2:D$611,B148)</f>
        <v>0</v>
      </c>
    </row>
    <row r="149" spans="1:16" ht="12" x14ac:dyDescent="0.2">
      <c r="A149" s="1">
        <v>148</v>
      </c>
      <c r="B149" s="23" t="s">
        <v>248</v>
      </c>
      <c r="C149" s="1">
        <v>1210321</v>
      </c>
      <c r="D149" s="1" t="str">
        <f t="shared" si="4"/>
        <v>-</v>
      </c>
      <c r="E149" s="1" t="str">
        <f t="shared" si="5"/>
        <v>-</v>
      </c>
      <c r="F149" s="1">
        <v>287</v>
      </c>
      <c r="G149" s="1">
        <v>84</v>
      </c>
      <c r="H149" s="16">
        <v>1.038</v>
      </c>
      <c r="I149" s="17">
        <v>97.73</v>
      </c>
      <c r="J149" s="1" t="s">
        <v>507</v>
      </c>
      <c r="K149" s="17">
        <v>49.01</v>
      </c>
      <c r="L149" s="17">
        <v>49.01</v>
      </c>
      <c r="M149" s="4">
        <v>40262</v>
      </c>
      <c r="N149" s="2">
        <f>_xlfn.MAXIFS(History!C$9:C$157,History!D$9:D$157,B149)</f>
        <v>0</v>
      </c>
      <c r="O149" s="2">
        <f>_xlfn.MAXIFS(History!K$2:K$157,History!D$2:D$157,B149)</f>
        <v>0</v>
      </c>
      <c r="P149" s="2">
        <f>_xlfn.MAXIFS(History_Typemaster!K$2:K$611,History_Typemaster!D$2:D$611,B149)</f>
        <v>0</v>
      </c>
    </row>
    <row r="150" spans="1:16" ht="12" x14ac:dyDescent="0.2">
      <c r="A150" s="1">
        <v>149</v>
      </c>
      <c r="B150" s="23" t="s">
        <v>249</v>
      </c>
      <c r="C150" s="1">
        <v>1210367</v>
      </c>
      <c r="D150" s="1" t="str">
        <f t="shared" si="4"/>
        <v>-</v>
      </c>
      <c r="E150" s="1" t="str">
        <f t="shared" si="5"/>
        <v>-</v>
      </c>
      <c r="F150" s="1">
        <v>273</v>
      </c>
      <c r="G150" s="1">
        <v>125</v>
      </c>
      <c r="H150" s="16">
        <v>1.038</v>
      </c>
      <c r="I150" s="17">
        <v>119.2</v>
      </c>
      <c r="J150" s="1" t="s">
        <v>473</v>
      </c>
      <c r="K150" s="17">
        <v>49.8</v>
      </c>
      <c r="L150" s="17">
        <v>43.15</v>
      </c>
      <c r="M150" s="4">
        <v>40259</v>
      </c>
      <c r="N150" s="2">
        <f>_xlfn.MAXIFS(History!C$9:C$157,History!D$9:D$157,B150)</f>
        <v>0</v>
      </c>
      <c r="O150" s="2">
        <f>_xlfn.MAXIFS(History!K$2:K$157,History!D$2:D$157,B150)</f>
        <v>0</v>
      </c>
      <c r="P150" s="2">
        <f>_xlfn.MAXIFS(History_Typemaster!K$2:K$611,History_Typemaster!D$2:D$611,B150)</f>
        <v>0</v>
      </c>
    </row>
    <row r="151" spans="1:16" ht="12" x14ac:dyDescent="0.2">
      <c r="A151" s="1">
        <v>150</v>
      </c>
      <c r="B151" s="23" t="s">
        <v>250</v>
      </c>
      <c r="C151" s="1">
        <v>1210410</v>
      </c>
      <c r="D151" s="1" t="str">
        <f t="shared" si="4"/>
        <v>-</v>
      </c>
      <c r="E151" s="1" t="str">
        <f t="shared" si="5"/>
        <v>-</v>
      </c>
      <c r="F151" s="1">
        <v>455</v>
      </c>
      <c r="G151" s="1">
        <v>29</v>
      </c>
      <c r="H151" s="16">
        <v>1.038</v>
      </c>
      <c r="I151" s="17">
        <v>106.59</v>
      </c>
      <c r="J151" s="1" t="s">
        <v>451</v>
      </c>
      <c r="K151" s="17">
        <v>86.88</v>
      </c>
      <c r="L151" s="17">
        <v>86.88</v>
      </c>
      <c r="M151" s="4">
        <v>41092</v>
      </c>
      <c r="N151" s="2">
        <f>_xlfn.MAXIFS(History!C$9:C$157,History!D$9:D$157,B151)</f>
        <v>0</v>
      </c>
      <c r="O151" s="2">
        <f>_xlfn.MAXIFS(History!K$2:K$157,History!D$2:D$157,B151)</f>
        <v>0</v>
      </c>
      <c r="P151" s="2">
        <f>_xlfn.MAXIFS(History_Typemaster!K$2:K$611,History_Typemaster!D$2:D$611,B151)</f>
        <v>0</v>
      </c>
    </row>
    <row r="152" spans="1:16" ht="12" x14ac:dyDescent="0.2">
      <c r="A152" s="1">
        <v>151</v>
      </c>
      <c r="B152" s="23" t="s">
        <v>251</v>
      </c>
      <c r="C152" s="1">
        <v>1210166</v>
      </c>
      <c r="D152" s="1" t="str">
        <f t="shared" si="4"/>
        <v>-</v>
      </c>
      <c r="E152" s="1" t="str">
        <f t="shared" si="5"/>
        <v>-</v>
      </c>
      <c r="F152" s="1">
        <v>407</v>
      </c>
      <c r="G152" s="1">
        <v>49</v>
      </c>
      <c r="H152" s="16">
        <v>1.038</v>
      </c>
      <c r="I152" s="17">
        <v>81.99</v>
      </c>
      <c r="J152" s="1" t="s">
        <v>450</v>
      </c>
      <c r="K152" s="17">
        <v>53.38</v>
      </c>
      <c r="L152" s="17">
        <v>53.38</v>
      </c>
      <c r="M152" s="4">
        <v>40251</v>
      </c>
      <c r="N152" s="2">
        <f>_xlfn.MAXIFS(History!C$9:C$157,History!D$9:D$157,B152)</f>
        <v>0</v>
      </c>
      <c r="O152" s="2">
        <f>_xlfn.MAXIFS(History!K$2:K$157,History!D$2:D$157,B152)</f>
        <v>0</v>
      </c>
      <c r="P152" s="2">
        <f>_xlfn.MAXIFS(History_Typemaster!K$2:K$611,History_Typemaster!D$2:D$611,B152)</f>
        <v>0</v>
      </c>
    </row>
    <row r="153" spans="1:16" ht="12" x14ac:dyDescent="0.2">
      <c r="A153" s="1">
        <v>152</v>
      </c>
      <c r="B153" s="23" t="s">
        <v>252</v>
      </c>
      <c r="C153" s="1">
        <v>1210247</v>
      </c>
      <c r="D153" s="1" t="str">
        <f t="shared" si="4"/>
        <v>-</v>
      </c>
      <c r="E153" s="1" t="str">
        <f t="shared" si="5"/>
        <v>-</v>
      </c>
      <c r="F153" s="1">
        <v>344</v>
      </c>
      <c r="G153" s="1">
        <v>67</v>
      </c>
      <c r="H153" s="16">
        <v>1.038</v>
      </c>
      <c r="I153" s="17">
        <v>96.94</v>
      </c>
      <c r="J153" s="1" t="s">
        <v>473</v>
      </c>
      <c r="K153" s="17">
        <v>51.37</v>
      </c>
      <c r="L153" s="17">
        <v>51.37</v>
      </c>
      <c r="M153" s="4">
        <v>40234</v>
      </c>
      <c r="N153" s="2">
        <f>_xlfn.MAXIFS(History!C$9:C$157,History!D$9:D$157,B153)</f>
        <v>0</v>
      </c>
      <c r="O153" s="2">
        <f>_xlfn.MAXIFS(History!K$2:K$157,History!D$2:D$157,B153)</f>
        <v>0</v>
      </c>
      <c r="P153" s="2">
        <f>_xlfn.MAXIFS(History_Typemaster!K$2:K$611,History_Typemaster!D$2:D$611,B153)</f>
        <v>0</v>
      </c>
    </row>
    <row r="154" spans="1:16" ht="12" x14ac:dyDescent="0.2">
      <c r="A154" s="1">
        <v>153</v>
      </c>
      <c r="B154" s="23" t="s">
        <v>253</v>
      </c>
      <c r="C154" s="1">
        <v>1210035</v>
      </c>
      <c r="D154" s="1" t="str">
        <f t="shared" si="4"/>
        <v>-</v>
      </c>
      <c r="E154" s="1" t="str">
        <f t="shared" si="5"/>
        <v>-</v>
      </c>
      <c r="F154" s="1">
        <v>285</v>
      </c>
      <c r="G154" s="1">
        <v>106</v>
      </c>
      <c r="H154" s="16">
        <v>1.038</v>
      </c>
      <c r="I154" s="17">
        <v>132.38</v>
      </c>
      <c r="J154" s="1" t="s">
        <v>449</v>
      </c>
      <c r="K154" s="17">
        <v>48.7</v>
      </c>
      <c r="L154" s="17">
        <v>47.34</v>
      </c>
      <c r="M154" s="4">
        <v>40234</v>
      </c>
      <c r="N154" s="2">
        <f>_xlfn.MAXIFS(History!C$9:C$157,History!D$9:D$157,B154)</f>
        <v>0</v>
      </c>
      <c r="O154" s="2">
        <f>_xlfn.MAXIFS(History!K$2:K$157,History!D$2:D$157,B154)</f>
        <v>0</v>
      </c>
      <c r="P154" s="2">
        <f>_xlfn.MAXIFS(History_Typemaster!K$2:K$611,History_Typemaster!D$2:D$611,B154)</f>
        <v>0</v>
      </c>
    </row>
    <row r="155" spans="1:16" ht="12" x14ac:dyDescent="0.2">
      <c r="A155" s="1">
        <v>154</v>
      </c>
      <c r="B155" s="23" t="s">
        <v>137</v>
      </c>
      <c r="C155" s="1">
        <v>1210034</v>
      </c>
      <c r="D155" s="1" t="str">
        <f t="shared" si="4"/>
        <v>-</v>
      </c>
      <c r="E155" s="1" t="str">
        <f t="shared" si="5"/>
        <v>-</v>
      </c>
      <c r="F155" s="1">
        <v>291</v>
      </c>
      <c r="G155" s="1">
        <v>110</v>
      </c>
      <c r="H155" s="16">
        <v>1.0369999999999999</v>
      </c>
      <c r="I155" s="17">
        <v>105.7</v>
      </c>
      <c r="J155" s="1" t="s">
        <v>458</v>
      </c>
      <c r="K155" s="17">
        <v>49.2</v>
      </c>
      <c r="L155" s="17">
        <v>47.08</v>
      </c>
      <c r="M155" s="4">
        <v>40245</v>
      </c>
      <c r="N155" s="2">
        <f>_xlfn.MAXIFS(History!C$9:C$157,History!D$9:D$157,B155)</f>
        <v>41.99</v>
      </c>
      <c r="O155" s="2">
        <f>_xlfn.MAXIFS(History!K$2:K$157,History!D$2:D$157,B155)</f>
        <v>43.135000000000005</v>
      </c>
      <c r="P155" s="2">
        <f>_xlfn.MAXIFS(History_Typemaster!K$2:K$611,History_Typemaster!D$2:D$611,B155)</f>
        <v>43.135000000000005</v>
      </c>
    </row>
    <row r="156" spans="1:16" ht="12" x14ac:dyDescent="0.2">
      <c r="A156" s="1">
        <v>155</v>
      </c>
      <c r="B156" s="23" t="s">
        <v>254</v>
      </c>
      <c r="C156" s="1">
        <v>1210118</v>
      </c>
      <c r="D156" s="1" t="str">
        <f t="shared" si="4"/>
        <v>-</v>
      </c>
      <c r="E156" s="1" t="str">
        <f t="shared" si="5"/>
        <v>-</v>
      </c>
      <c r="F156" s="1">
        <v>423</v>
      </c>
      <c r="G156" s="1">
        <v>44</v>
      </c>
      <c r="H156" s="16">
        <v>1.0369999999999999</v>
      </c>
      <c r="I156" s="17">
        <v>79.540000000000006</v>
      </c>
      <c r="J156" s="1" t="s">
        <v>458</v>
      </c>
      <c r="K156" s="17">
        <v>53.47</v>
      </c>
      <c r="L156" s="17">
        <v>53.47</v>
      </c>
      <c r="M156" s="4">
        <v>40259</v>
      </c>
      <c r="N156" s="2">
        <f>_xlfn.MAXIFS(History!C$9:C$157,History!D$9:D$157,B156)</f>
        <v>0</v>
      </c>
      <c r="O156" s="2">
        <f>_xlfn.MAXIFS(History!K$2:K$157,History!D$2:D$157,B156)</f>
        <v>0</v>
      </c>
      <c r="P156" s="2">
        <f>_xlfn.MAXIFS(History_Typemaster!K$2:K$611,History_Typemaster!D$2:D$611,B156)</f>
        <v>0</v>
      </c>
    </row>
    <row r="157" spans="1:16" ht="12" x14ac:dyDescent="0.2">
      <c r="A157" s="1">
        <v>156</v>
      </c>
      <c r="B157" s="23" t="s">
        <v>80</v>
      </c>
      <c r="C157" s="1">
        <v>1210390</v>
      </c>
      <c r="D157" s="1" t="str">
        <f t="shared" si="4"/>
        <v>Mega</v>
      </c>
      <c r="E157" s="1" t="str">
        <f t="shared" si="5"/>
        <v>-</v>
      </c>
      <c r="F157" s="1">
        <v>313</v>
      </c>
      <c r="G157" s="1">
        <v>106</v>
      </c>
      <c r="H157" s="16">
        <v>1.0369999999999999</v>
      </c>
      <c r="I157" s="17">
        <v>155.16</v>
      </c>
      <c r="J157" s="1" t="s">
        <v>449</v>
      </c>
      <c r="K157" s="17">
        <v>69.7</v>
      </c>
      <c r="L157" s="17">
        <v>67.61</v>
      </c>
      <c r="M157" s="4">
        <v>40592</v>
      </c>
      <c r="N157" s="2">
        <f>_xlfn.MAXIFS(History!C$9:C$157,History!D$9:D$157,B157)</f>
        <v>98.94</v>
      </c>
      <c r="O157" s="2">
        <f>_xlfn.MAXIFS(History!K$2:K$157,History!D$2:D$157,B157)</f>
        <v>95.721000000000018</v>
      </c>
      <c r="P157" s="2">
        <f>_xlfn.MAXIFS(History_Typemaster!K$2:K$611,History_Typemaster!D$2:D$611,B157)</f>
        <v>0</v>
      </c>
    </row>
    <row r="158" spans="1:16" ht="12" x14ac:dyDescent="0.2">
      <c r="A158" s="1">
        <v>157</v>
      </c>
      <c r="B158" s="23" t="s">
        <v>118</v>
      </c>
      <c r="C158" s="1">
        <v>1210228</v>
      </c>
      <c r="D158" s="1" t="str">
        <f t="shared" si="4"/>
        <v>-</v>
      </c>
      <c r="E158" s="1" t="str">
        <f t="shared" si="5"/>
        <v>Typemaster</v>
      </c>
      <c r="F158" s="1">
        <v>316</v>
      </c>
      <c r="G158" s="1">
        <v>78</v>
      </c>
      <c r="H158" s="16">
        <v>1.036</v>
      </c>
      <c r="I158" s="17">
        <v>98.45</v>
      </c>
      <c r="J158" s="1" t="s">
        <v>503</v>
      </c>
      <c r="K158" s="17">
        <v>48.67</v>
      </c>
      <c r="L158" s="17">
        <v>48.67</v>
      </c>
      <c r="M158" s="4">
        <v>40261</v>
      </c>
      <c r="N158" s="2">
        <f>_xlfn.MAXIFS(History!C$9:C$157,History!D$9:D$157,B158)</f>
        <v>80.16</v>
      </c>
      <c r="O158" s="2">
        <f>_xlfn.MAXIFS(History!K$2:K$157,History!D$2:D$157,B158)</f>
        <v>78.999999999999986</v>
      </c>
      <c r="P158" s="2">
        <f>_xlfn.MAXIFS(History_Typemaster!K$2:K$611,History_Typemaster!D$2:D$611,B158)</f>
        <v>78.999999999999986</v>
      </c>
    </row>
    <row r="159" spans="1:16" ht="12" x14ac:dyDescent="0.2">
      <c r="A159" s="1">
        <v>158</v>
      </c>
      <c r="B159" s="23" t="s">
        <v>255</v>
      </c>
      <c r="C159" s="1">
        <v>1210015</v>
      </c>
      <c r="D159" s="1" t="str">
        <f t="shared" si="4"/>
        <v>-</v>
      </c>
      <c r="E159" s="1" t="str">
        <f t="shared" si="5"/>
        <v>-</v>
      </c>
      <c r="F159" s="1">
        <v>365</v>
      </c>
      <c r="G159" s="1">
        <v>78</v>
      </c>
      <c r="H159" s="16">
        <v>1.036</v>
      </c>
      <c r="I159" s="17">
        <v>99.57</v>
      </c>
      <c r="J159" s="1" t="s">
        <v>508</v>
      </c>
      <c r="K159" s="17">
        <v>52.89</v>
      </c>
      <c r="L159" s="17">
        <v>52.89</v>
      </c>
      <c r="M159" s="4">
        <v>40240</v>
      </c>
      <c r="N159" s="2">
        <f>_xlfn.MAXIFS(History!C$9:C$157,History!D$9:D$157,B159)</f>
        <v>0</v>
      </c>
      <c r="O159" s="2">
        <f>_xlfn.MAXIFS(History!K$2:K$157,History!D$2:D$157,B159)</f>
        <v>0</v>
      </c>
      <c r="P159" s="2">
        <f>_xlfn.MAXIFS(History_Typemaster!K$2:K$611,History_Typemaster!D$2:D$611,B159)</f>
        <v>0</v>
      </c>
    </row>
    <row r="160" spans="1:16" ht="12" x14ac:dyDescent="0.2">
      <c r="A160" s="1">
        <v>159</v>
      </c>
      <c r="B160" s="23" t="s">
        <v>256</v>
      </c>
      <c r="C160" s="1">
        <v>1210210</v>
      </c>
      <c r="D160" s="1" t="str">
        <f t="shared" si="4"/>
        <v>-</v>
      </c>
      <c r="E160" s="1" t="str">
        <f t="shared" si="5"/>
        <v>-</v>
      </c>
      <c r="F160" s="1">
        <v>534</v>
      </c>
      <c r="G160" s="1">
        <v>50</v>
      </c>
      <c r="H160" s="16">
        <v>1.036</v>
      </c>
      <c r="I160" s="17">
        <v>76.930000000000007</v>
      </c>
      <c r="J160" s="1" t="s">
        <v>454</v>
      </c>
      <c r="K160" s="17">
        <v>52.45</v>
      </c>
      <c r="L160" s="17">
        <v>52.45</v>
      </c>
      <c r="M160" s="4">
        <v>40308</v>
      </c>
      <c r="N160" s="2">
        <f>_xlfn.MAXIFS(History!C$9:C$157,History!D$9:D$157,B160)</f>
        <v>0</v>
      </c>
      <c r="O160" s="2">
        <f>_xlfn.MAXIFS(History!K$2:K$157,History!D$2:D$157,B160)</f>
        <v>0</v>
      </c>
      <c r="P160" s="2">
        <f>_xlfn.MAXIFS(History_Typemaster!K$2:K$611,History_Typemaster!D$2:D$611,B160)</f>
        <v>0</v>
      </c>
    </row>
    <row r="161" spans="1:16" ht="12" x14ac:dyDescent="0.2">
      <c r="A161" s="1">
        <v>160</v>
      </c>
      <c r="B161" s="23" t="s">
        <v>257</v>
      </c>
      <c r="C161" s="1">
        <v>1210224</v>
      </c>
      <c r="D161" s="1" t="str">
        <f t="shared" si="4"/>
        <v>-</v>
      </c>
      <c r="E161" s="1" t="str">
        <f t="shared" si="5"/>
        <v>-</v>
      </c>
      <c r="F161" s="1">
        <v>276</v>
      </c>
      <c r="G161" s="1">
        <v>81</v>
      </c>
      <c r="H161" s="16">
        <v>1.036</v>
      </c>
      <c r="I161" s="17">
        <v>91.53</v>
      </c>
      <c r="J161" s="1" t="s">
        <v>509</v>
      </c>
      <c r="K161" s="17">
        <v>49.33</v>
      </c>
      <c r="L161" s="17">
        <v>49.33</v>
      </c>
      <c r="M161" s="4">
        <v>40251</v>
      </c>
      <c r="N161" s="2">
        <f>_xlfn.MAXIFS(History!C$9:C$157,History!D$9:D$157,B161)</f>
        <v>0</v>
      </c>
      <c r="O161" s="2">
        <f>_xlfn.MAXIFS(History!K$2:K$157,History!D$2:D$157,B161)</f>
        <v>0</v>
      </c>
      <c r="P161" s="2">
        <f>_xlfn.MAXIFS(History_Typemaster!K$2:K$611,History_Typemaster!D$2:D$611,B161)</f>
        <v>0</v>
      </c>
    </row>
    <row r="162" spans="1:16" ht="12" x14ac:dyDescent="0.2">
      <c r="A162" s="1">
        <v>161</v>
      </c>
      <c r="B162" s="23" t="s">
        <v>114</v>
      </c>
      <c r="C162" s="1">
        <v>1210250</v>
      </c>
      <c r="D162" s="1" t="str">
        <f t="shared" si="4"/>
        <v>-</v>
      </c>
      <c r="E162" s="1" t="str">
        <f t="shared" si="5"/>
        <v>Typemaster</v>
      </c>
      <c r="F162" s="1">
        <v>265</v>
      </c>
      <c r="G162" s="1">
        <v>67</v>
      </c>
      <c r="H162" s="16">
        <v>1.0349999999999999</v>
      </c>
      <c r="I162" s="17">
        <v>78.87</v>
      </c>
      <c r="J162" s="1" t="s">
        <v>456</v>
      </c>
      <c r="K162" s="17">
        <v>49.67</v>
      </c>
      <c r="L162" s="17">
        <v>49.67</v>
      </c>
      <c r="M162" s="4">
        <v>40664</v>
      </c>
      <c r="N162" s="2">
        <f>_xlfn.MAXIFS(History!C$9:C$157,History!D$9:D$157,B162)</f>
        <v>83.44</v>
      </c>
      <c r="O162" s="2">
        <f>_xlfn.MAXIFS(History!K$2:K$157,History!D$2:D$157,B162)</f>
        <v>76.89200000000001</v>
      </c>
      <c r="P162" s="2">
        <f>_xlfn.MAXIFS(History_Typemaster!K$2:K$611,History_Typemaster!D$2:D$611,B162)</f>
        <v>76.89200000000001</v>
      </c>
    </row>
    <row r="163" spans="1:16" ht="12" x14ac:dyDescent="0.2">
      <c r="A163" s="1">
        <v>162</v>
      </c>
      <c r="B163" s="23" t="s">
        <v>135</v>
      </c>
      <c r="C163" s="1">
        <v>1210016</v>
      </c>
      <c r="D163" s="1" t="str">
        <f t="shared" si="4"/>
        <v>-</v>
      </c>
      <c r="E163" s="1" t="str">
        <f t="shared" si="5"/>
        <v>-</v>
      </c>
      <c r="F163" s="1">
        <v>388</v>
      </c>
      <c r="G163" s="1">
        <v>51</v>
      </c>
      <c r="H163" s="16">
        <v>1.0349999999999999</v>
      </c>
      <c r="I163" s="17">
        <v>77.599999999999994</v>
      </c>
      <c r="J163" s="1" t="s">
        <v>454</v>
      </c>
      <c r="K163" s="17">
        <v>53.81</v>
      </c>
      <c r="L163" s="17">
        <v>53.81</v>
      </c>
      <c r="M163" s="4">
        <v>40245</v>
      </c>
      <c r="N163" s="2">
        <f>_xlfn.MAXIFS(History!C$9:C$157,History!D$9:D$157,B163)</f>
        <v>46.48</v>
      </c>
      <c r="O163" s="2">
        <f>_xlfn.MAXIFS(History!K$2:K$157,History!D$2:D$157,B163)</f>
        <v>42.75333333333333</v>
      </c>
      <c r="P163" s="2">
        <f>_xlfn.MAXIFS(History_Typemaster!K$2:K$611,History_Typemaster!D$2:D$611,B163)</f>
        <v>42.75333333333333</v>
      </c>
    </row>
    <row r="164" spans="1:16" ht="12" x14ac:dyDescent="0.2">
      <c r="A164" s="1">
        <v>163</v>
      </c>
      <c r="B164" s="23" t="s">
        <v>113</v>
      </c>
      <c r="C164" s="1">
        <v>1210121</v>
      </c>
      <c r="D164" s="1" t="str">
        <f t="shared" si="4"/>
        <v>-</v>
      </c>
      <c r="E164" s="1" t="str">
        <f t="shared" si="5"/>
        <v>Typemaster</v>
      </c>
      <c r="F164" s="1">
        <v>487</v>
      </c>
      <c r="G164" s="1">
        <v>43</v>
      </c>
      <c r="H164" s="16">
        <v>1.0349999999999999</v>
      </c>
      <c r="I164" s="17">
        <v>72.08</v>
      </c>
      <c r="J164" s="1" t="s">
        <v>510</v>
      </c>
      <c r="K164" s="17">
        <v>55.83</v>
      </c>
      <c r="L164" s="17">
        <v>55.83</v>
      </c>
      <c r="M164" s="4">
        <v>40262</v>
      </c>
      <c r="N164" s="2">
        <f>_xlfn.MAXIFS(History!C$9:C$157,History!D$9:D$157,B164)</f>
        <v>83.67</v>
      </c>
      <c r="O164" s="2">
        <f>_xlfn.MAXIFS(History!K$2:K$157,History!D$2:D$157,B164)</f>
        <v>77.879000000000005</v>
      </c>
      <c r="P164" s="2">
        <f>_xlfn.MAXIFS(History_Typemaster!K$2:K$611,History_Typemaster!D$2:D$611,B164)</f>
        <v>77.879000000000005</v>
      </c>
    </row>
    <row r="165" spans="1:16" ht="12" x14ac:dyDescent="0.2">
      <c r="A165" s="1">
        <v>164</v>
      </c>
      <c r="B165" s="23" t="s">
        <v>131</v>
      </c>
      <c r="C165" s="1">
        <v>1210263</v>
      </c>
      <c r="D165" s="1" t="str">
        <f t="shared" si="4"/>
        <v>-</v>
      </c>
      <c r="E165" s="1" t="str">
        <f t="shared" si="5"/>
        <v>Typemaster</v>
      </c>
      <c r="F165" s="1">
        <v>551</v>
      </c>
      <c r="G165" s="1">
        <v>15</v>
      </c>
      <c r="H165" s="16">
        <v>1.0349999999999999</v>
      </c>
      <c r="I165" s="17">
        <v>74.349999999999994</v>
      </c>
      <c r="J165" s="1" t="s">
        <v>454</v>
      </c>
      <c r="K165" s="17">
        <v>61.8</v>
      </c>
      <c r="L165" s="17">
        <v>61.8</v>
      </c>
      <c r="M165" s="4">
        <v>40592</v>
      </c>
      <c r="N165" s="2">
        <f>_xlfn.MAXIFS(History!C$9:C$157,History!D$9:D$157,B165)</f>
        <v>69.86</v>
      </c>
      <c r="O165" s="2">
        <f>_xlfn.MAXIFS(History!K$2:K$157,History!D$2:D$157,B165)</f>
        <v>56.565000000000012</v>
      </c>
      <c r="P165" s="2">
        <f>_xlfn.MAXIFS(History_Typemaster!K$2:K$611,History_Typemaster!D$2:D$611,B165)</f>
        <v>56.565000000000012</v>
      </c>
    </row>
    <row r="166" spans="1:16" ht="12" x14ac:dyDescent="0.2">
      <c r="A166" s="1">
        <v>165</v>
      </c>
      <c r="B166" s="23" t="s">
        <v>113</v>
      </c>
      <c r="C166" s="1">
        <v>1210120</v>
      </c>
      <c r="D166" s="1" t="str">
        <f t="shared" si="4"/>
        <v>-</v>
      </c>
      <c r="E166" s="1" t="str">
        <f t="shared" si="5"/>
        <v>Typemaster</v>
      </c>
      <c r="F166" s="1">
        <v>439</v>
      </c>
      <c r="G166" s="1">
        <v>20</v>
      </c>
      <c r="H166" s="16">
        <v>1.0349999999999999</v>
      </c>
      <c r="I166" s="17">
        <v>82.58</v>
      </c>
      <c r="J166" s="1" t="s">
        <v>511</v>
      </c>
      <c r="K166" s="17">
        <v>41.55</v>
      </c>
      <c r="L166" s="17">
        <v>41.55</v>
      </c>
      <c r="M166" s="4">
        <v>40249</v>
      </c>
      <c r="N166" s="2">
        <f>_xlfn.MAXIFS(History!C$9:C$157,History!D$9:D$157,B166)</f>
        <v>83.67</v>
      </c>
      <c r="O166" s="2">
        <f>_xlfn.MAXIFS(History!K$2:K$157,History!D$2:D$157,B166)</f>
        <v>77.879000000000005</v>
      </c>
      <c r="P166" s="2">
        <f>_xlfn.MAXIFS(History_Typemaster!K$2:K$611,History_Typemaster!D$2:D$611,B166)</f>
        <v>77.879000000000005</v>
      </c>
    </row>
    <row r="167" spans="1:16" ht="12" x14ac:dyDescent="0.2">
      <c r="A167" s="1">
        <v>166</v>
      </c>
      <c r="B167" s="23" t="s">
        <v>97</v>
      </c>
      <c r="C167" s="1">
        <v>1210417</v>
      </c>
      <c r="D167" s="1" t="str">
        <f t="shared" si="4"/>
        <v>Mega</v>
      </c>
      <c r="E167" s="1" t="str">
        <f t="shared" si="5"/>
        <v>-</v>
      </c>
      <c r="F167" s="1">
        <v>399</v>
      </c>
      <c r="G167" s="1">
        <v>96</v>
      </c>
      <c r="H167" s="16">
        <v>1.034</v>
      </c>
      <c r="I167" s="17">
        <v>111.36</v>
      </c>
      <c r="J167" s="1" t="s">
        <v>512</v>
      </c>
      <c r="K167" s="17">
        <v>56.23</v>
      </c>
      <c r="L167" s="17">
        <v>56.23</v>
      </c>
      <c r="M167" s="4">
        <v>40262</v>
      </c>
      <c r="N167" s="2">
        <f>_xlfn.MAXIFS(History!C$9:C$157,History!D$9:D$157,B167)</f>
        <v>88.78</v>
      </c>
      <c r="O167" s="2">
        <f>_xlfn.MAXIFS(History!K$2:K$157,History!D$2:D$157,B167)</f>
        <v>91.565000000000012</v>
      </c>
      <c r="P167" s="2">
        <f>_xlfn.MAXIFS(History_Typemaster!K$2:K$611,History_Typemaster!D$2:D$611,B167)</f>
        <v>0</v>
      </c>
    </row>
    <row r="168" spans="1:16" ht="12" x14ac:dyDescent="0.2">
      <c r="A168" s="1">
        <v>167</v>
      </c>
      <c r="B168" s="23" t="s">
        <v>258</v>
      </c>
      <c r="C168" s="1">
        <v>1210153</v>
      </c>
      <c r="D168" s="1" t="str">
        <f t="shared" si="4"/>
        <v>-</v>
      </c>
      <c r="E168" s="1" t="str">
        <f t="shared" si="5"/>
        <v>-</v>
      </c>
      <c r="F168" s="1">
        <v>368</v>
      </c>
      <c r="G168" s="1">
        <v>76</v>
      </c>
      <c r="H168" s="16">
        <v>1.0329999999999999</v>
      </c>
      <c r="I168" s="17">
        <v>79.260000000000005</v>
      </c>
      <c r="J168" s="1" t="s">
        <v>456</v>
      </c>
      <c r="K168" s="17">
        <v>48.03</v>
      </c>
      <c r="L168" s="17">
        <v>48.03</v>
      </c>
      <c r="M168" s="4">
        <v>40245</v>
      </c>
      <c r="N168" s="2">
        <f>_xlfn.MAXIFS(History!C$9:C$157,History!D$9:D$157,B168)</f>
        <v>0</v>
      </c>
      <c r="O168" s="2">
        <f>_xlfn.MAXIFS(History!K$2:K$157,History!D$2:D$157,B168)</f>
        <v>0</v>
      </c>
      <c r="P168" s="2">
        <f>_xlfn.MAXIFS(History_Typemaster!K$2:K$611,History_Typemaster!D$2:D$611,B168)</f>
        <v>0</v>
      </c>
    </row>
    <row r="169" spans="1:16" ht="12" x14ac:dyDescent="0.2">
      <c r="A169" s="1">
        <v>168</v>
      </c>
      <c r="B169" s="23" t="s">
        <v>259</v>
      </c>
      <c r="C169" s="1">
        <v>1210103</v>
      </c>
      <c r="D169" s="1" t="str">
        <f t="shared" si="4"/>
        <v>-</v>
      </c>
      <c r="E169" s="1" t="str">
        <f t="shared" si="5"/>
        <v>-</v>
      </c>
      <c r="F169" s="1">
        <v>415</v>
      </c>
      <c r="G169" s="1">
        <v>79</v>
      </c>
      <c r="H169" s="16">
        <v>1.0329999999999999</v>
      </c>
      <c r="I169" s="17">
        <v>90</v>
      </c>
      <c r="J169" s="1" t="s">
        <v>513</v>
      </c>
      <c r="K169" s="17">
        <v>52.14</v>
      </c>
      <c r="L169" s="17">
        <v>52.14</v>
      </c>
      <c r="M169" s="4">
        <v>40240</v>
      </c>
      <c r="N169" s="2">
        <f>_xlfn.MAXIFS(History!C$9:C$157,History!D$9:D$157,B169)</f>
        <v>0</v>
      </c>
      <c r="O169" s="2">
        <f>_xlfn.MAXIFS(History!K$2:K$157,History!D$2:D$157,B169)</f>
        <v>0</v>
      </c>
      <c r="P169" s="2">
        <f>_xlfn.MAXIFS(History_Typemaster!K$2:K$611,History_Typemaster!D$2:D$611,B169)</f>
        <v>0</v>
      </c>
    </row>
    <row r="170" spans="1:16" ht="12" x14ac:dyDescent="0.2">
      <c r="A170" s="1">
        <v>169</v>
      </c>
      <c r="B170" s="23" t="s">
        <v>260</v>
      </c>
      <c r="C170" s="1">
        <v>1210425</v>
      </c>
      <c r="D170" s="1" t="str">
        <f t="shared" si="4"/>
        <v>-</v>
      </c>
      <c r="E170" s="1" t="str">
        <f t="shared" si="5"/>
        <v>-</v>
      </c>
      <c r="F170" s="1">
        <v>527</v>
      </c>
      <c r="G170" s="1">
        <v>24</v>
      </c>
      <c r="H170" s="16">
        <v>1.0329999999999999</v>
      </c>
      <c r="I170" s="17">
        <v>116.99</v>
      </c>
      <c r="J170" s="1" t="s">
        <v>451</v>
      </c>
      <c r="K170" s="17">
        <v>87.35</v>
      </c>
      <c r="L170" s="17">
        <v>87.35</v>
      </c>
      <c r="M170" s="4">
        <v>41713</v>
      </c>
      <c r="N170" s="2">
        <f>_xlfn.MAXIFS(History!C$9:C$157,History!D$9:D$157,B170)</f>
        <v>0</v>
      </c>
      <c r="O170" s="2">
        <f>_xlfn.MAXIFS(History!K$2:K$157,History!D$2:D$157,B170)</f>
        <v>0</v>
      </c>
      <c r="P170" s="2">
        <f>_xlfn.MAXIFS(History_Typemaster!K$2:K$611,History_Typemaster!D$2:D$611,B170)</f>
        <v>0</v>
      </c>
    </row>
    <row r="171" spans="1:16" ht="12" x14ac:dyDescent="0.2">
      <c r="A171" s="1">
        <v>170</v>
      </c>
      <c r="B171" s="23" t="s">
        <v>115</v>
      </c>
      <c r="C171" s="1">
        <v>1210373</v>
      </c>
      <c r="D171" s="1" t="str">
        <f t="shared" si="4"/>
        <v>Mega</v>
      </c>
      <c r="E171" s="1" t="str">
        <f t="shared" si="5"/>
        <v>-</v>
      </c>
      <c r="F171" s="1">
        <v>649</v>
      </c>
      <c r="G171" s="1">
        <v>70</v>
      </c>
      <c r="H171" s="16">
        <v>1.032</v>
      </c>
      <c r="I171" s="17">
        <v>111.27</v>
      </c>
      <c r="J171" s="1" t="s">
        <v>514</v>
      </c>
      <c r="K171" s="17">
        <v>62.93</v>
      </c>
      <c r="L171" s="17">
        <v>62.93</v>
      </c>
      <c r="M171" s="4">
        <v>40233</v>
      </c>
      <c r="N171" s="2">
        <f>_xlfn.MAXIFS(History!C$9:C$157,History!D$9:D$157,B171)</f>
        <v>83.26</v>
      </c>
      <c r="O171" s="2">
        <f>_xlfn.MAXIFS(History!K$2:K$157,History!D$2:D$157,B171)</f>
        <v>85.321000000000026</v>
      </c>
      <c r="P171" s="2">
        <f>_xlfn.MAXIFS(History_Typemaster!K$2:K$611,History_Typemaster!D$2:D$611,B171)</f>
        <v>0</v>
      </c>
    </row>
    <row r="172" spans="1:16" ht="12" x14ac:dyDescent="0.2">
      <c r="A172" s="1">
        <v>171</v>
      </c>
      <c r="B172" s="23" t="s">
        <v>261</v>
      </c>
      <c r="C172" s="1">
        <v>1210139</v>
      </c>
      <c r="D172" s="1" t="str">
        <f t="shared" si="4"/>
        <v>-</v>
      </c>
      <c r="E172" s="1" t="str">
        <f t="shared" si="5"/>
        <v>-</v>
      </c>
      <c r="F172" s="1">
        <v>373</v>
      </c>
      <c r="G172" s="1">
        <v>88</v>
      </c>
      <c r="H172" s="16">
        <v>1.032</v>
      </c>
      <c r="I172" s="17">
        <v>90.35</v>
      </c>
      <c r="J172" s="1" t="s">
        <v>515</v>
      </c>
      <c r="K172" s="17">
        <v>49.52</v>
      </c>
      <c r="L172" s="17">
        <v>49.52</v>
      </c>
      <c r="M172" s="4">
        <v>40197</v>
      </c>
      <c r="N172" s="2">
        <f>_xlfn.MAXIFS(History!C$9:C$157,History!D$9:D$157,B172)</f>
        <v>0</v>
      </c>
      <c r="O172" s="2">
        <f>_xlfn.MAXIFS(History!K$2:K$157,History!D$2:D$157,B172)</f>
        <v>0</v>
      </c>
      <c r="P172" s="2">
        <f>_xlfn.MAXIFS(History_Typemaster!K$2:K$611,History_Typemaster!D$2:D$611,B172)</f>
        <v>0</v>
      </c>
    </row>
    <row r="173" spans="1:16" ht="12" x14ac:dyDescent="0.2">
      <c r="A173" s="1">
        <v>172</v>
      </c>
      <c r="B173" s="23" t="s">
        <v>262</v>
      </c>
      <c r="C173" s="1">
        <v>1210339</v>
      </c>
      <c r="D173" s="1" t="str">
        <f t="shared" si="4"/>
        <v>-</v>
      </c>
      <c r="E173" s="1" t="str">
        <f t="shared" si="5"/>
        <v>-</v>
      </c>
      <c r="F173" s="1">
        <v>128</v>
      </c>
      <c r="G173" s="1">
        <v>84</v>
      </c>
      <c r="H173" s="16">
        <v>1.0309999999999999</v>
      </c>
      <c r="I173" s="17">
        <v>100.35</v>
      </c>
      <c r="J173" s="1" t="s">
        <v>473</v>
      </c>
      <c r="K173" s="17">
        <v>29.99</v>
      </c>
      <c r="L173" s="17">
        <v>29.99</v>
      </c>
      <c r="M173" s="4">
        <v>40497</v>
      </c>
      <c r="N173" s="2">
        <f>_xlfn.MAXIFS(History!C$9:C$157,History!D$9:D$157,B173)</f>
        <v>0</v>
      </c>
      <c r="O173" s="2">
        <f>_xlfn.MAXIFS(History!K$2:K$157,History!D$2:D$157,B173)</f>
        <v>0</v>
      </c>
      <c r="P173" s="2">
        <f>_xlfn.MAXIFS(History_Typemaster!K$2:K$611,History_Typemaster!D$2:D$611,B173)</f>
        <v>0</v>
      </c>
    </row>
    <row r="174" spans="1:16" ht="12" x14ac:dyDescent="0.2">
      <c r="A174" s="1">
        <v>173</v>
      </c>
      <c r="B174" s="23" t="s">
        <v>263</v>
      </c>
      <c r="C174" s="1">
        <v>1210324</v>
      </c>
      <c r="D174" s="1" t="str">
        <f t="shared" si="4"/>
        <v>-</v>
      </c>
      <c r="E174" s="1" t="str">
        <f t="shared" si="5"/>
        <v>-</v>
      </c>
      <c r="F174" s="1">
        <v>420</v>
      </c>
      <c r="G174" s="1">
        <v>67</v>
      </c>
      <c r="H174" s="16">
        <v>1.03</v>
      </c>
      <c r="I174" s="17">
        <v>99.68</v>
      </c>
      <c r="J174" s="1" t="s">
        <v>516</v>
      </c>
      <c r="K174" s="17">
        <v>49.73</v>
      </c>
      <c r="L174" s="17">
        <v>49.73</v>
      </c>
      <c r="M174" s="4">
        <v>40197</v>
      </c>
      <c r="N174" s="2">
        <f>_xlfn.MAXIFS(History!C$9:C$157,History!D$9:D$157,B174)</f>
        <v>0</v>
      </c>
      <c r="O174" s="2">
        <f>_xlfn.MAXIFS(History!K$2:K$157,History!D$2:D$157,B174)</f>
        <v>0</v>
      </c>
      <c r="P174" s="2">
        <f>_xlfn.MAXIFS(History_Typemaster!K$2:K$611,History_Typemaster!D$2:D$611,B174)</f>
        <v>0</v>
      </c>
    </row>
    <row r="175" spans="1:16" ht="12" x14ac:dyDescent="0.2">
      <c r="A175" s="1">
        <v>174</v>
      </c>
      <c r="B175" s="23" t="s">
        <v>264</v>
      </c>
      <c r="C175" s="1">
        <v>1210131</v>
      </c>
      <c r="D175" s="1" t="str">
        <f t="shared" si="4"/>
        <v>-</v>
      </c>
      <c r="E175" s="1" t="str">
        <f t="shared" si="5"/>
        <v>-</v>
      </c>
      <c r="F175" s="1">
        <v>481</v>
      </c>
      <c r="G175" s="1">
        <v>72</v>
      </c>
      <c r="H175" s="16">
        <v>1.0289999999999999</v>
      </c>
      <c r="I175" s="17">
        <v>96.79</v>
      </c>
      <c r="J175" s="1" t="s">
        <v>517</v>
      </c>
      <c r="K175" s="17">
        <v>51.8</v>
      </c>
      <c r="L175" s="17">
        <v>51.8</v>
      </c>
      <c r="M175" s="4">
        <v>40176</v>
      </c>
      <c r="N175" s="2">
        <f>_xlfn.MAXIFS(History!C$9:C$157,History!D$9:D$157,B175)</f>
        <v>0</v>
      </c>
      <c r="O175" s="2">
        <f>_xlfn.MAXIFS(History!K$2:K$157,History!D$2:D$157,B175)</f>
        <v>0</v>
      </c>
      <c r="P175" s="2">
        <f>_xlfn.MAXIFS(History_Typemaster!K$2:K$611,History_Typemaster!D$2:D$611,B175)</f>
        <v>0</v>
      </c>
    </row>
    <row r="176" spans="1:16" ht="12" x14ac:dyDescent="0.2">
      <c r="A176" s="1">
        <v>175</v>
      </c>
      <c r="B176" s="23" t="s">
        <v>265</v>
      </c>
      <c r="C176" s="1">
        <v>1210094</v>
      </c>
      <c r="D176" s="1" t="str">
        <f t="shared" si="4"/>
        <v>-</v>
      </c>
      <c r="E176" s="1" t="str">
        <f t="shared" si="5"/>
        <v>-</v>
      </c>
      <c r="F176" s="1">
        <v>296</v>
      </c>
      <c r="G176" s="1">
        <v>89</v>
      </c>
      <c r="H176" s="16">
        <v>1.028</v>
      </c>
      <c r="I176" s="17">
        <v>75.75</v>
      </c>
      <c r="J176" s="1" t="s">
        <v>456</v>
      </c>
      <c r="K176" s="17">
        <v>45.39</v>
      </c>
      <c r="L176" s="17">
        <v>45.39</v>
      </c>
      <c r="M176" s="4">
        <v>40476</v>
      </c>
      <c r="N176" s="2">
        <f>_xlfn.MAXIFS(History!C$9:C$157,History!D$9:D$157,B176)</f>
        <v>0</v>
      </c>
      <c r="O176" s="2">
        <f>_xlfn.MAXIFS(History!K$2:K$157,History!D$2:D$157,B176)</f>
        <v>0</v>
      </c>
      <c r="P176" s="2">
        <f>_xlfn.MAXIFS(History_Typemaster!K$2:K$611,History_Typemaster!D$2:D$611,B176)</f>
        <v>0</v>
      </c>
    </row>
    <row r="177" spans="1:16" ht="12" x14ac:dyDescent="0.2">
      <c r="A177" s="1">
        <v>176</v>
      </c>
      <c r="B177" s="23" t="s">
        <v>89</v>
      </c>
      <c r="C177" s="1">
        <v>1210387</v>
      </c>
      <c r="D177" s="1" t="str">
        <f t="shared" si="4"/>
        <v>Mega</v>
      </c>
      <c r="E177" s="1" t="str">
        <f t="shared" si="5"/>
        <v>-</v>
      </c>
      <c r="F177" s="1">
        <v>372</v>
      </c>
      <c r="G177" s="1">
        <v>105</v>
      </c>
      <c r="H177" s="16">
        <v>1.0269999999999999</v>
      </c>
      <c r="I177" s="17">
        <v>60.68</v>
      </c>
      <c r="J177" s="1" t="s">
        <v>454</v>
      </c>
      <c r="K177" s="17">
        <v>35.18</v>
      </c>
      <c r="L177" s="17">
        <v>34.03</v>
      </c>
      <c r="M177" s="4">
        <v>41123</v>
      </c>
      <c r="N177" s="2">
        <f>_xlfn.MAXIFS(History!C$9:C$157,History!D$9:D$157,B177)</f>
        <v>92.43</v>
      </c>
      <c r="O177" s="2">
        <f>_xlfn.MAXIFS(History!K$2:K$157,History!D$2:D$157,B177)</f>
        <v>95.061000000000007</v>
      </c>
      <c r="P177" s="2">
        <f>_xlfn.MAXIFS(History_Typemaster!K$2:K$611,History_Typemaster!D$2:D$611,B177)</f>
        <v>0</v>
      </c>
    </row>
    <row r="178" spans="1:16" ht="12" x14ac:dyDescent="0.2">
      <c r="A178" s="1">
        <v>177</v>
      </c>
      <c r="B178" s="23" t="s">
        <v>83</v>
      </c>
      <c r="C178" s="1">
        <v>1210415</v>
      </c>
      <c r="D178" s="1" t="str">
        <f t="shared" si="4"/>
        <v>Mega</v>
      </c>
      <c r="E178" s="1" t="str">
        <f t="shared" si="5"/>
        <v>-</v>
      </c>
      <c r="F178" s="1">
        <v>240</v>
      </c>
      <c r="G178" s="1">
        <v>52</v>
      </c>
      <c r="H178" s="16">
        <v>1.0269999999999999</v>
      </c>
      <c r="I178" s="17">
        <v>150.27000000000001</v>
      </c>
      <c r="J178" s="1" t="s">
        <v>449</v>
      </c>
      <c r="K178" s="17">
        <v>93.48</v>
      </c>
      <c r="L178" s="17">
        <v>93.48</v>
      </c>
      <c r="M178" s="4">
        <v>40962</v>
      </c>
      <c r="N178" s="2">
        <f>_xlfn.MAXIFS(History!C$9:C$157,History!D$9:D$157,B178)</f>
        <v>95.82</v>
      </c>
      <c r="O178" s="2">
        <f>_xlfn.MAXIFS(History!K$2:K$157,History!D$2:D$157,B178)</f>
        <v>90.450000000000017</v>
      </c>
      <c r="P178" s="2">
        <f>_xlfn.MAXIFS(History_Typemaster!K$2:K$611,History_Typemaster!D$2:D$611,B178)</f>
        <v>0</v>
      </c>
    </row>
    <row r="179" spans="1:16" ht="12" x14ac:dyDescent="0.2">
      <c r="A179" s="1">
        <v>178</v>
      </c>
      <c r="B179" s="23" t="s">
        <v>266</v>
      </c>
      <c r="C179" s="1">
        <v>1210176</v>
      </c>
      <c r="D179" s="1" t="str">
        <f t="shared" si="4"/>
        <v>-</v>
      </c>
      <c r="E179" s="1" t="str">
        <f t="shared" si="5"/>
        <v>-</v>
      </c>
      <c r="F179" s="1">
        <v>377</v>
      </c>
      <c r="G179" s="1">
        <v>88</v>
      </c>
      <c r="H179" s="16">
        <v>1.026</v>
      </c>
      <c r="I179" s="17">
        <v>107.63</v>
      </c>
      <c r="J179" s="1" t="s">
        <v>459</v>
      </c>
      <c r="K179" s="17">
        <v>51.67</v>
      </c>
      <c r="L179" s="17">
        <v>51.67</v>
      </c>
      <c r="M179" s="4">
        <v>40179</v>
      </c>
      <c r="N179" s="2">
        <f>_xlfn.MAXIFS(History!C$9:C$157,History!D$9:D$157,B179)</f>
        <v>0</v>
      </c>
      <c r="O179" s="2">
        <f>_xlfn.MAXIFS(History!K$2:K$157,History!D$2:D$157,B179)</f>
        <v>0</v>
      </c>
      <c r="P179" s="2">
        <f>_xlfn.MAXIFS(History_Typemaster!K$2:K$611,History_Typemaster!D$2:D$611,B179)</f>
        <v>0</v>
      </c>
    </row>
    <row r="180" spans="1:16" ht="12" x14ac:dyDescent="0.2">
      <c r="A180" s="1">
        <v>179</v>
      </c>
      <c r="B180" s="23" t="s">
        <v>267</v>
      </c>
      <c r="C180" s="1">
        <v>1210185</v>
      </c>
      <c r="D180" s="1" t="str">
        <f t="shared" si="4"/>
        <v>-</v>
      </c>
      <c r="E180" s="1" t="str">
        <f t="shared" si="5"/>
        <v>-</v>
      </c>
      <c r="F180" s="1">
        <v>514</v>
      </c>
      <c r="G180" s="1">
        <v>68</v>
      </c>
      <c r="H180" s="16">
        <v>1.026</v>
      </c>
      <c r="I180" s="17">
        <v>84.37</v>
      </c>
      <c r="J180" s="1" t="s">
        <v>484</v>
      </c>
      <c r="K180" s="17">
        <v>47.18</v>
      </c>
      <c r="L180" s="17">
        <v>47.18</v>
      </c>
      <c r="M180" s="4">
        <v>40330</v>
      </c>
      <c r="N180" s="2">
        <f>_xlfn.MAXIFS(History!C$9:C$157,History!D$9:D$157,B180)</f>
        <v>0</v>
      </c>
      <c r="O180" s="2">
        <f>_xlfn.MAXIFS(History!K$2:K$157,History!D$2:D$157,B180)</f>
        <v>0</v>
      </c>
      <c r="P180" s="2">
        <f>_xlfn.MAXIFS(History_Typemaster!K$2:K$611,History_Typemaster!D$2:D$611,B180)</f>
        <v>0</v>
      </c>
    </row>
    <row r="181" spans="1:16" ht="12" x14ac:dyDescent="0.2">
      <c r="A181" s="1">
        <v>180</v>
      </c>
      <c r="B181" s="23" t="s">
        <v>268</v>
      </c>
      <c r="C181" s="1">
        <v>1210133</v>
      </c>
      <c r="D181" s="1" t="str">
        <f t="shared" si="4"/>
        <v>-</v>
      </c>
      <c r="E181" s="1" t="str">
        <f t="shared" si="5"/>
        <v>-</v>
      </c>
      <c r="F181" s="1">
        <v>558</v>
      </c>
      <c r="G181" s="1">
        <v>59</v>
      </c>
      <c r="H181" s="16">
        <v>1.026</v>
      </c>
      <c r="I181" s="17">
        <v>80.5</v>
      </c>
      <c r="J181" s="1" t="s">
        <v>518</v>
      </c>
      <c r="K181" s="17">
        <v>52.01</v>
      </c>
      <c r="L181" s="17">
        <v>52.01</v>
      </c>
      <c r="M181" s="4">
        <v>40259</v>
      </c>
      <c r="N181" s="2">
        <f>_xlfn.MAXIFS(History!C$9:C$157,History!D$9:D$157,B181)</f>
        <v>0</v>
      </c>
      <c r="O181" s="2">
        <f>_xlfn.MAXIFS(History!K$2:K$157,History!D$2:D$157,B181)</f>
        <v>0</v>
      </c>
      <c r="P181" s="2">
        <f>_xlfn.MAXIFS(History_Typemaster!K$2:K$611,History_Typemaster!D$2:D$611,B181)</f>
        <v>0</v>
      </c>
    </row>
    <row r="182" spans="1:16" ht="12" x14ac:dyDescent="0.2">
      <c r="A182" s="1">
        <v>181</v>
      </c>
      <c r="B182" s="23" t="s">
        <v>269</v>
      </c>
      <c r="C182" s="1">
        <v>1210049</v>
      </c>
      <c r="D182" s="1" t="str">
        <f t="shared" si="4"/>
        <v>-</v>
      </c>
      <c r="E182" s="1" t="str">
        <f t="shared" si="5"/>
        <v>-</v>
      </c>
      <c r="F182" s="1">
        <v>334</v>
      </c>
      <c r="G182" s="1">
        <v>85</v>
      </c>
      <c r="H182" s="16">
        <v>1.026</v>
      </c>
      <c r="I182" s="17">
        <v>94.51</v>
      </c>
      <c r="J182" s="1" t="s">
        <v>519</v>
      </c>
      <c r="K182" s="17">
        <v>42.95</v>
      </c>
      <c r="L182" s="17">
        <v>42.95</v>
      </c>
      <c r="M182" s="4">
        <v>40812</v>
      </c>
      <c r="N182" s="2">
        <f>_xlfn.MAXIFS(History!C$9:C$157,History!D$9:D$157,B182)</f>
        <v>0</v>
      </c>
      <c r="O182" s="2">
        <f>_xlfn.MAXIFS(History!K$2:K$157,History!D$2:D$157,B182)</f>
        <v>0</v>
      </c>
      <c r="P182" s="2">
        <f>_xlfn.MAXIFS(History_Typemaster!K$2:K$611,History_Typemaster!D$2:D$611,B182)</f>
        <v>0</v>
      </c>
    </row>
    <row r="183" spans="1:16" ht="12" x14ac:dyDescent="0.2">
      <c r="A183" s="1">
        <v>182</v>
      </c>
      <c r="B183" s="23" t="s">
        <v>270</v>
      </c>
      <c r="C183" s="1">
        <v>1210100</v>
      </c>
      <c r="D183" s="1" t="str">
        <f t="shared" si="4"/>
        <v>-</v>
      </c>
      <c r="E183" s="1" t="str">
        <f t="shared" si="5"/>
        <v>-</v>
      </c>
      <c r="F183" s="1">
        <v>362</v>
      </c>
      <c r="G183" s="1">
        <v>40</v>
      </c>
      <c r="H183" s="16">
        <v>1.026</v>
      </c>
      <c r="I183" s="17">
        <v>71.81</v>
      </c>
      <c r="J183" s="1" t="s">
        <v>462</v>
      </c>
      <c r="K183" s="17">
        <v>52.37</v>
      </c>
      <c r="L183" s="17">
        <v>52.37</v>
      </c>
      <c r="M183" s="4">
        <v>40251</v>
      </c>
      <c r="N183" s="2">
        <f>_xlfn.MAXIFS(History!C$9:C$157,History!D$9:D$157,B183)</f>
        <v>0</v>
      </c>
      <c r="O183" s="2">
        <f>_xlfn.MAXIFS(History!K$2:K$157,History!D$2:D$157,B183)</f>
        <v>0</v>
      </c>
      <c r="P183" s="2">
        <f>_xlfn.MAXIFS(History_Typemaster!K$2:K$611,History_Typemaster!D$2:D$611,B183)</f>
        <v>0</v>
      </c>
    </row>
    <row r="184" spans="1:16" ht="12" x14ac:dyDescent="0.2">
      <c r="A184" s="1">
        <v>183</v>
      </c>
      <c r="B184" s="23" t="s">
        <v>90</v>
      </c>
      <c r="C184" s="1">
        <v>1210436</v>
      </c>
      <c r="D184" s="1" t="str">
        <f t="shared" si="4"/>
        <v>Mega</v>
      </c>
      <c r="E184" s="1" t="str">
        <f t="shared" si="5"/>
        <v>-</v>
      </c>
      <c r="F184" s="1">
        <v>281</v>
      </c>
      <c r="G184" s="1">
        <v>157</v>
      </c>
      <c r="H184" s="16">
        <v>1.0249999999999999</v>
      </c>
      <c r="I184" s="17">
        <v>154.09</v>
      </c>
      <c r="J184" s="1" t="s">
        <v>449</v>
      </c>
      <c r="K184" s="17">
        <v>77.3</v>
      </c>
      <c r="L184" s="17">
        <v>58.27</v>
      </c>
      <c r="M184" s="4">
        <v>40163</v>
      </c>
      <c r="N184" s="2">
        <f>_xlfn.MAXIFS(History!C$9:C$157,History!D$9:D$157,B184)</f>
        <v>91.6</v>
      </c>
      <c r="O184" s="2">
        <f>_xlfn.MAXIFS(History!K$2:K$157,History!D$2:D$157,B184)</f>
        <v>90.063999999999993</v>
      </c>
      <c r="P184" s="2">
        <f>_xlfn.MAXIFS(History_Typemaster!K$2:K$611,History_Typemaster!D$2:D$611,B184)</f>
        <v>0</v>
      </c>
    </row>
    <row r="185" spans="1:16" ht="12" x14ac:dyDescent="0.2">
      <c r="A185" s="1">
        <v>184</v>
      </c>
      <c r="B185" s="23" t="s">
        <v>271</v>
      </c>
      <c r="C185" s="1">
        <v>1210156</v>
      </c>
      <c r="D185" s="1" t="str">
        <f t="shared" si="4"/>
        <v>-</v>
      </c>
      <c r="E185" s="1" t="str">
        <f t="shared" si="5"/>
        <v>-</v>
      </c>
      <c r="F185" s="1">
        <v>546</v>
      </c>
      <c r="G185" s="1">
        <v>44</v>
      </c>
      <c r="H185" s="16">
        <v>1.0249999999999999</v>
      </c>
      <c r="I185" s="17">
        <v>80.12</v>
      </c>
      <c r="J185" s="1" t="s">
        <v>445</v>
      </c>
      <c r="K185" s="17">
        <v>52.42</v>
      </c>
      <c r="L185" s="17">
        <v>52.42</v>
      </c>
      <c r="M185" s="4">
        <v>40177</v>
      </c>
      <c r="N185" s="2">
        <f>_xlfn.MAXIFS(History!C$9:C$157,History!D$9:D$157,B185)</f>
        <v>0</v>
      </c>
      <c r="O185" s="2">
        <f>_xlfn.MAXIFS(History!K$2:K$157,History!D$2:D$157,B185)</f>
        <v>0</v>
      </c>
      <c r="P185" s="2">
        <f>_xlfn.MAXIFS(History_Typemaster!K$2:K$611,History_Typemaster!D$2:D$611,B185)</f>
        <v>0</v>
      </c>
    </row>
    <row r="186" spans="1:16" ht="12" x14ac:dyDescent="0.2">
      <c r="A186" s="1">
        <v>185</v>
      </c>
      <c r="B186" s="23" t="s">
        <v>272</v>
      </c>
      <c r="C186" s="1">
        <v>1210313</v>
      </c>
      <c r="D186" s="1" t="str">
        <f t="shared" si="4"/>
        <v>-</v>
      </c>
      <c r="E186" s="1" t="str">
        <f t="shared" si="5"/>
        <v>-</v>
      </c>
      <c r="F186" s="1">
        <v>457</v>
      </c>
      <c r="G186" s="1">
        <v>46</v>
      </c>
      <c r="H186" s="16">
        <v>1.024</v>
      </c>
      <c r="I186" s="17">
        <v>80.739999999999995</v>
      </c>
      <c r="J186" s="1" t="s">
        <v>452</v>
      </c>
      <c r="K186" s="17">
        <v>52.79</v>
      </c>
      <c r="L186" s="17">
        <v>52.79</v>
      </c>
      <c r="M186" s="4">
        <v>40177</v>
      </c>
      <c r="N186" s="2">
        <f>_xlfn.MAXIFS(History!C$9:C$157,History!D$9:D$157,B186)</f>
        <v>0</v>
      </c>
      <c r="O186" s="2">
        <f>_xlfn.MAXIFS(History!K$2:K$157,History!D$2:D$157,B186)</f>
        <v>0</v>
      </c>
      <c r="P186" s="2">
        <f>_xlfn.MAXIFS(History_Typemaster!K$2:K$611,History_Typemaster!D$2:D$611,B186)</f>
        <v>0</v>
      </c>
    </row>
    <row r="187" spans="1:16" ht="12" x14ac:dyDescent="0.2">
      <c r="A187" s="1">
        <v>186</v>
      </c>
      <c r="B187" s="23" t="s">
        <v>273</v>
      </c>
      <c r="C187" s="1">
        <v>1210096</v>
      </c>
      <c r="D187" s="1" t="str">
        <f t="shared" si="4"/>
        <v>-</v>
      </c>
      <c r="E187" s="1" t="str">
        <f t="shared" si="5"/>
        <v>-</v>
      </c>
      <c r="F187" s="1">
        <v>421</v>
      </c>
      <c r="G187" s="1">
        <v>93</v>
      </c>
      <c r="H187" s="16">
        <v>1.024</v>
      </c>
      <c r="I187" s="17">
        <v>78.09</v>
      </c>
      <c r="J187" s="1" t="s">
        <v>454</v>
      </c>
      <c r="K187" s="17">
        <v>44.61</v>
      </c>
      <c r="L187" s="17">
        <v>44.61</v>
      </c>
      <c r="M187" s="4">
        <v>40277</v>
      </c>
      <c r="N187" s="2">
        <f>_xlfn.MAXIFS(History!C$9:C$157,History!D$9:D$157,B187)</f>
        <v>0</v>
      </c>
      <c r="O187" s="2">
        <f>_xlfn.MAXIFS(History!K$2:K$157,History!D$2:D$157,B187)</f>
        <v>0</v>
      </c>
      <c r="P187" s="2">
        <f>_xlfn.MAXIFS(History_Typemaster!K$2:K$611,History_Typemaster!D$2:D$611,B187)</f>
        <v>0</v>
      </c>
    </row>
    <row r="188" spans="1:16" ht="12" x14ac:dyDescent="0.2">
      <c r="A188" s="1">
        <v>187</v>
      </c>
      <c r="B188" s="23" t="s">
        <v>274</v>
      </c>
      <c r="C188" s="1">
        <v>1210167</v>
      </c>
      <c r="D188" s="1" t="str">
        <f t="shared" si="4"/>
        <v>-</v>
      </c>
      <c r="E188" s="1" t="str">
        <f t="shared" si="5"/>
        <v>-</v>
      </c>
      <c r="F188" s="1">
        <v>244</v>
      </c>
      <c r="G188" s="1">
        <v>120</v>
      </c>
      <c r="H188" s="16">
        <v>1.024</v>
      </c>
      <c r="I188" s="17">
        <v>95.61</v>
      </c>
      <c r="J188" s="1" t="s">
        <v>471</v>
      </c>
      <c r="K188" s="17">
        <v>40.020000000000003</v>
      </c>
      <c r="L188" s="17">
        <v>36.159999999999997</v>
      </c>
      <c r="M188" s="4">
        <v>40529</v>
      </c>
      <c r="N188" s="2">
        <f>_xlfn.MAXIFS(History!C$9:C$157,History!D$9:D$157,B188)</f>
        <v>0</v>
      </c>
      <c r="O188" s="2">
        <f>_xlfn.MAXIFS(History!K$2:K$157,History!D$2:D$157,B188)</f>
        <v>0</v>
      </c>
      <c r="P188" s="2">
        <f>_xlfn.MAXIFS(History_Typemaster!K$2:K$611,History_Typemaster!D$2:D$611,B188)</f>
        <v>0</v>
      </c>
    </row>
    <row r="189" spans="1:16" ht="12" x14ac:dyDescent="0.2">
      <c r="A189" s="1">
        <v>188</v>
      </c>
      <c r="B189" s="23" t="s">
        <v>275</v>
      </c>
      <c r="C189" s="1">
        <v>1210076</v>
      </c>
      <c r="D189" s="1" t="str">
        <f t="shared" si="4"/>
        <v>-</v>
      </c>
      <c r="E189" s="1" t="str">
        <f t="shared" si="5"/>
        <v>-</v>
      </c>
      <c r="F189" s="1">
        <v>349</v>
      </c>
      <c r="G189" s="1">
        <v>95</v>
      </c>
      <c r="H189" s="16">
        <v>1.024</v>
      </c>
      <c r="I189" s="17">
        <v>89.79</v>
      </c>
      <c r="J189" s="1" t="s">
        <v>464</v>
      </c>
      <c r="K189" s="17">
        <v>48.81</v>
      </c>
      <c r="L189" s="17">
        <v>48.81</v>
      </c>
      <c r="M189" s="4">
        <v>40263</v>
      </c>
      <c r="N189" s="2">
        <f>_xlfn.MAXIFS(History!C$9:C$157,History!D$9:D$157,B189)</f>
        <v>0</v>
      </c>
      <c r="O189" s="2">
        <f>_xlfn.MAXIFS(History!K$2:K$157,History!D$2:D$157,B189)</f>
        <v>0</v>
      </c>
      <c r="P189" s="2">
        <f>_xlfn.MAXIFS(History_Typemaster!K$2:K$611,History_Typemaster!D$2:D$611,B189)</f>
        <v>0</v>
      </c>
    </row>
    <row r="190" spans="1:16" ht="12" x14ac:dyDescent="0.2">
      <c r="A190" s="1">
        <v>189</v>
      </c>
      <c r="B190" s="23" t="s">
        <v>164</v>
      </c>
      <c r="C190" s="1">
        <v>1210203</v>
      </c>
      <c r="D190" s="1" t="str">
        <f t="shared" si="4"/>
        <v>-</v>
      </c>
      <c r="E190" s="1" t="str">
        <f t="shared" si="5"/>
        <v>-</v>
      </c>
      <c r="F190" s="1">
        <v>258</v>
      </c>
      <c r="G190" s="1">
        <v>87</v>
      </c>
      <c r="H190" s="16">
        <v>1.0229999999999999</v>
      </c>
      <c r="I190" s="17">
        <v>59.26</v>
      </c>
      <c r="J190" s="1" t="s">
        <v>520</v>
      </c>
      <c r="K190" s="17">
        <v>30.58</v>
      </c>
      <c r="L190" s="17">
        <v>30.58</v>
      </c>
      <c r="M190" s="4">
        <v>40246</v>
      </c>
      <c r="N190" s="2">
        <f>_xlfn.MAXIFS(History!C$9:C$157,History!D$9:D$157,B190)</f>
        <v>0</v>
      </c>
      <c r="O190" s="2">
        <f>_xlfn.MAXIFS(History!K$2:K$157,History!D$2:D$157,B190)</f>
        <v>0</v>
      </c>
      <c r="P190" s="2">
        <f>_xlfn.MAXIFS(History_Typemaster!K$2:K$611,History_Typemaster!D$2:D$611,B190)</f>
        <v>0</v>
      </c>
    </row>
    <row r="191" spans="1:16" ht="12" x14ac:dyDescent="0.2">
      <c r="A191" s="1">
        <v>190</v>
      </c>
      <c r="B191" s="23" t="s">
        <v>276</v>
      </c>
      <c r="C191" s="1">
        <v>1210299</v>
      </c>
      <c r="D191" s="1" t="str">
        <f t="shared" si="4"/>
        <v>-</v>
      </c>
      <c r="E191" s="1" t="str">
        <f t="shared" si="5"/>
        <v>-</v>
      </c>
      <c r="F191" s="1">
        <v>386</v>
      </c>
      <c r="G191" s="1">
        <v>89</v>
      </c>
      <c r="H191" s="16">
        <v>1.022</v>
      </c>
      <c r="I191" s="17">
        <v>80.37</v>
      </c>
      <c r="J191" s="1" t="s">
        <v>519</v>
      </c>
      <c r="K191" s="17">
        <v>45.41</v>
      </c>
      <c r="L191" s="17">
        <v>45.41</v>
      </c>
      <c r="M191" s="4">
        <v>40465</v>
      </c>
      <c r="N191" s="2">
        <f>_xlfn.MAXIFS(History!C$9:C$157,History!D$9:D$157,B191)</f>
        <v>0</v>
      </c>
      <c r="O191" s="2">
        <f>_xlfn.MAXIFS(History!K$2:K$157,History!D$2:D$157,B191)</f>
        <v>0</v>
      </c>
      <c r="P191" s="2">
        <f>_xlfn.MAXIFS(History_Typemaster!K$2:K$611,History_Typemaster!D$2:D$611,B191)</f>
        <v>0</v>
      </c>
    </row>
    <row r="192" spans="1:16" ht="12" x14ac:dyDescent="0.2">
      <c r="A192" s="1">
        <v>191</v>
      </c>
      <c r="B192" s="23" t="s">
        <v>277</v>
      </c>
      <c r="C192" s="1">
        <v>1210315</v>
      </c>
      <c r="D192" s="1" t="str">
        <f t="shared" si="4"/>
        <v>-</v>
      </c>
      <c r="E192" s="1" t="str">
        <f t="shared" si="5"/>
        <v>-</v>
      </c>
      <c r="F192" s="1">
        <v>371</v>
      </c>
      <c r="G192" s="1">
        <v>47</v>
      </c>
      <c r="H192" s="16">
        <v>1.022</v>
      </c>
      <c r="I192" s="17">
        <v>71.19</v>
      </c>
      <c r="J192" s="1" t="s">
        <v>521</v>
      </c>
      <c r="K192" s="17">
        <v>51.94</v>
      </c>
      <c r="L192" s="17">
        <v>51.94</v>
      </c>
      <c r="M192" s="4">
        <v>40261</v>
      </c>
      <c r="N192" s="2">
        <f>_xlfn.MAXIFS(History!C$9:C$157,History!D$9:D$157,B192)</f>
        <v>0</v>
      </c>
      <c r="O192" s="2">
        <f>_xlfn.MAXIFS(History!K$2:K$157,History!D$2:D$157,B192)</f>
        <v>0</v>
      </c>
      <c r="P192" s="2">
        <f>_xlfn.MAXIFS(History_Typemaster!K$2:K$611,History_Typemaster!D$2:D$611,B192)</f>
        <v>0</v>
      </c>
    </row>
    <row r="193" spans="1:16" ht="12" x14ac:dyDescent="0.2">
      <c r="A193" s="1">
        <v>192</v>
      </c>
      <c r="B193" s="23" t="s">
        <v>278</v>
      </c>
      <c r="C193" s="1">
        <v>1210178</v>
      </c>
      <c r="D193" s="1" t="str">
        <f t="shared" si="4"/>
        <v>-</v>
      </c>
      <c r="E193" s="1" t="str">
        <f t="shared" si="5"/>
        <v>-</v>
      </c>
      <c r="F193" s="1">
        <v>310</v>
      </c>
      <c r="G193" s="1">
        <v>95</v>
      </c>
      <c r="H193" s="16">
        <v>1.022</v>
      </c>
      <c r="I193" s="17">
        <v>97.24</v>
      </c>
      <c r="J193" s="1" t="s">
        <v>522</v>
      </c>
      <c r="K193" s="17">
        <v>45.66</v>
      </c>
      <c r="L193" s="17">
        <v>45.66</v>
      </c>
      <c r="M193" s="4">
        <v>40246</v>
      </c>
      <c r="N193" s="2">
        <f>_xlfn.MAXIFS(History!C$9:C$157,History!D$9:D$157,B193)</f>
        <v>0</v>
      </c>
      <c r="O193" s="2">
        <f>_xlfn.MAXIFS(History!K$2:K$157,History!D$2:D$157,B193)</f>
        <v>0</v>
      </c>
      <c r="P193" s="2">
        <f>_xlfn.MAXIFS(History_Typemaster!K$2:K$611,History_Typemaster!D$2:D$611,B193)</f>
        <v>0</v>
      </c>
    </row>
    <row r="194" spans="1:16" ht="12" x14ac:dyDescent="0.2">
      <c r="A194" s="1">
        <v>193</v>
      </c>
      <c r="B194" s="23" t="s">
        <v>279</v>
      </c>
      <c r="C194" s="1">
        <v>1210087</v>
      </c>
      <c r="D194" s="1" t="str">
        <f t="shared" si="4"/>
        <v>-</v>
      </c>
      <c r="E194" s="1" t="str">
        <f t="shared" si="5"/>
        <v>-</v>
      </c>
      <c r="F194" s="1">
        <v>420</v>
      </c>
      <c r="G194" s="1">
        <v>95</v>
      </c>
      <c r="H194" s="16">
        <v>1.022</v>
      </c>
      <c r="I194" s="17">
        <v>81.040000000000006</v>
      </c>
      <c r="J194" s="1" t="s">
        <v>445</v>
      </c>
      <c r="K194" s="17">
        <v>43.54</v>
      </c>
      <c r="L194" s="17">
        <v>43.54</v>
      </c>
      <c r="M194" s="4">
        <v>40871</v>
      </c>
      <c r="N194" s="2">
        <f>_xlfn.MAXIFS(History!C$9:C$157,History!D$9:D$157,B194)</f>
        <v>0</v>
      </c>
      <c r="O194" s="2">
        <f>_xlfn.MAXIFS(History!K$2:K$157,History!D$2:D$157,B194)</f>
        <v>0</v>
      </c>
      <c r="P194" s="2">
        <f>_xlfn.MAXIFS(History_Typemaster!K$2:K$611,History_Typemaster!D$2:D$611,B194)</f>
        <v>0</v>
      </c>
    </row>
    <row r="195" spans="1:16" ht="12" x14ac:dyDescent="0.2">
      <c r="A195" s="1">
        <v>194</v>
      </c>
      <c r="B195" s="23" t="s">
        <v>280</v>
      </c>
      <c r="C195" s="1">
        <v>1210188</v>
      </c>
      <c r="D195" s="1" t="str">
        <f t="shared" ref="D195:D258" si="6">IF(O195&gt;=80,"Mega","-")</f>
        <v>-</v>
      </c>
      <c r="E195" s="1" t="str">
        <f t="shared" ref="E195:E258" si="7">IF(P195&gt;=55,"Typemaster","-")</f>
        <v>-</v>
      </c>
      <c r="F195" s="1">
        <v>361</v>
      </c>
      <c r="G195" s="1">
        <v>87</v>
      </c>
      <c r="H195" s="16">
        <v>1.022</v>
      </c>
      <c r="I195" s="17">
        <v>86.46</v>
      </c>
      <c r="J195" s="1" t="s">
        <v>460</v>
      </c>
      <c r="K195" s="17">
        <v>48.28</v>
      </c>
      <c r="L195" s="17">
        <v>48.28</v>
      </c>
      <c r="M195" s="4">
        <v>40277</v>
      </c>
      <c r="N195" s="2">
        <f>_xlfn.MAXIFS(History!C$9:C$157,History!D$9:D$157,B195)</f>
        <v>0</v>
      </c>
      <c r="O195" s="2">
        <f>_xlfn.MAXIFS(History!K$2:K$157,History!D$2:D$157,B195)</f>
        <v>0</v>
      </c>
      <c r="P195" s="2">
        <f>_xlfn.MAXIFS(History_Typemaster!K$2:K$611,History_Typemaster!D$2:D$611,B195)</f>
        <v>0</v>
      </c>
    </row>
    <row r="196" spans="1:16" ht="12" x14ac:dyDescent="0.2">
      <c r="A196" s="1">
        <v>195</v>
      </c>
      <c r="B196" s="23" t="s">
        <v>127</v>
      </c>
      <c r="C196" s="1">
        <v>1210075</v>
      </c>
      <c r="D196" s="1" t="str">
        <f t="shared" si="6"/>
        <v>-</v>
      </c>
      <c r="E196" s="1" t="str">
        <f t="shared" si="7"/>
        <v>Typemaster</v>
      </c>
      <c r="F196" s="1">
        <v>206</v>
      </c>
      <c r="G196" s="1">
        <v>141</v>
      </c>
      <c r="H196" s="16">
        <v>1.0209999999999999</v>
      </c>
      <c r="I196" s="17">
        <v>129.02000000000001</v>
      </c>
      <c r="J196" s="1" t="s">
        <v>469</v>
      </c>
      <c r="K196" s="17">
        <v>46.88</v>
      </c>
      <c r="L196" s="17">
        <v>38.69</v>
      </c>
      <c r="M196" s="4">
        <v>40251</v>
      </c>
      <c r="N196" s="2">
        <f>_xlfn.MAXIFS(History!C$9:C$157,History!D$9:D$157,B196)</f>
        <v>72.92</v>
      </c>
      <c r="O196" s="2">
        <f>_xlfn.MAXIFS(History!K$2:K$157,History!D$2:D$157,B196)</f>
        <v>59.044000000000004</v>
      </c>
      <c r="P196" s="2">
        <f>_xlfn.MAXIFS(History_Typemaster!K$2:K$611,History_Typemaster!D$2:D$611,B196)</f>
        <v>59.044000000000004</v>
      </c>
    </row>
    <row r="197" spans="1:16" ht="12" x14ac:dyDescent="0.2">
      <c r="A197" s="1">
        <v>196</v>
      </c>
      <c r="B197" s="23" t="s">
        <v>281</v>
      </c>
      <c r="C197" s="1">
        <v>1210082</v>
      </c>
      <c r="D197" s="1" t="str">
        <f t="shared" si="6"/>
        <v>-</v>
      </c>
      <c r="E197" s="1" t="str">
        <f t="shared" si="7"/>
        <v>-</v>
      </c>
      <c r="F197" s="1">
        <v>486</v>
      </c>
      <c r="G197" s="1">
        <v>78</v>
      </c>
      <c r="H197" s="16">
        <v>1.0209999999999999</v>
      </c>
      <c r="I197" s="17">
        <v>102.31</v>
      </c>
      <c r="J197" s="1" t="s">
        <v>473</v>
      </c>
      <c r="K197" s="17">
        <v>47.22</v>
      </c>
      <c r="L197" s="17">
        <v>47.22</v>
      </c>
      <c r="M197" s="4">
        <v>40326</v>
      </c>
      <c r="N197" s="2">
        <f>_xlfn.MAXIFS(History!C$9:C$157,History!D$9:D$157,B197)</f>
        <v>0</v>
      </c>
      <c r="O197" s="2">
        <f>_xlfn.MAXIFS(History!K$2:K$157,History!D$2:D$157,B197)</f>
        <v>0</v>
      </c>
      <c r="P197" s="2">
        <f>_xlfn.MAXIFS(History_Typemaster!K$2:K$611,History_Typemaster!D$2:D$611,B197)</f>
        <v>0</v>
      </c>
    </row>
    <row r="198" spans="1:16" ht="12" x14ac:dyDescent="0.2">
      <c r="A198" s="1">
        <v>197</v>
      </c>
      <c r="B198" s="23" t="s">
        <v>282</v>
      </c>
      <c r="C198" s="1">
        <v>1210308</v>
      </c>
      <c r="D198" s="1" t="str">
        <f t="shared" si="6"/>
        <v>-</v>
      </c>
      <c r="E198" s="1" t="str">
        <f t="shared" si="7"/>
        <v>-</v>
      </c>
      <c r="F198" s="1">
        <v>294</v>
      </c>
      <c r="G198" s="1">
        <v>88</v>
      </c>
      <c r="H198" s="16">
        <v>1.02</v>
      </c>
      <c r="I198" s="17">
        <v>87.6</v>
      </c>
      <c r="J198" s="1" t="s">
        <v>494</v>
      </c>
      <c r="K198" s="17">
        <v>49.97</v>
      </c>
      <c r="L198" s="17">
        <v>49.97</v>
      </c>
      <c r="M198" s="4">
        <v>40592</v>
      </c>
      <c r="N198" s="2">
        <f>_xlfn.MAXIFS(History!C$9:C$157,History!D$9:D$157,B198)</f>
        <v>0</v>
      </c>
      <c r="O198" s="2">
        <f>_xlfn.MAXIFS(History!K$2:K$157,History!D$2:D$157,B198)</f>
        <v>0</v>
      </c>
      <c r="P198" s="2">
        <f>_xlfn.MAXIFS(History_Typemaster!K$2:K$611,History_Typemaster!D$2:D$611,B198)</f>
        <v>0</v>
      </c>
    </row>
    <row r="199" spans="1:16" ht="12" x14ac:dyDescent="0.2">
      <c r="A199" s="1">
        <v>198</v>
      </c>
      <c r="B199" s="23" t="s">
        <v>283</v>
      </c>
      <c r="C199" s="1">
        <v>1210141</v>
      </c>
      <c r="D199" s="1" t="str">
        <f t="shared" si="6"/>
        <v>-</v>
      </c>
      <c r="E199" s="1" t="str">
        <f t="shared" si="7"/>
        <v>-</v>
      </c>
      <c r="F199" s="1">
        <v>531</v>
      </c>
      <c r="G199" s="1">
        <v>75</v>
      </c>
      <c r="H199" s="16">
        <v>1.0189999999999999</v>
      </c>
      <c r="I199" s="17">
        <v>97.45</v>
      </c>
      <c r="J199" s="1" t="s">
        <v>473</v>
      </c>
      <c r="K199" s="17">
        <v>50.58</v>
      </c>
      <c r="L199" s="17">
        <v>50.58</v>
      </c>
      <c r="M199" s="4">
        <v>40245</v>
      </c>
      <c r="N199" s="2">
        <f>_xlfn.MAXIFS(History!C$9:C$157,History!D$9:D$157,B199)</f>
        <v>0</v>
      </c>
      <c r="O199" s="2">
        <f>_xlfn.MAXIFS(History!K$2:K$157,History!D$2:D$157,B199)</f>
        <v>0</v>
      </c>
      <c r="P199" s="2">
        <f>_xlfn.MAXIFS(History_Typemaster!K$2:K$611,History_Typemaster!D$2:D$611,B199)</f>
        <v>0</v>
      </c>
    </row>
    <row r="200" spans="1:16" ht="12" x14ac:dyDescent="0.2">
      <c r="A200" s="1">
        <v>199</v>
      </c>
      <c r="B200" s="23" t="s">
        <v>284</v>
      </c>
      <c r="C200" s="1">
        <v>1210273</v>
      </c>
      <c r="D200" s="1" t="str">
        <f t="shared" si="6"/>
        <v>-</v>
      </c>
      <c r="E200" s="1" t="str">
        <f t="shared" si="7"/>
        <v>-</v>
      </c>
      <c r="F200" s="1">
        <v>239</v>
      </c>
      <c r="G200" s="1">
        <v>69</v>
      </c>
      <c r="H200" s="16">
        <v>1.018</v>
      </c>
      <c r="I200" s="17">
        <v>83.88</v>
      </c>
      <c r="J200" s="1" t="s">
        <v>523</v>
      </c>
      <c r="K200" s="17">
        <v>47.43</v>
      </c>
      <c r="L200" s="17">
        <v>47.43</v>
      </c>
      <c r="M200" s="4">
        <v>40240</v>
      </c>
      <c r="N200" s="2">
        <f>_xlfn.MAXIFS(History!C$9:C$157,History!D$9:D$157,B200)</f>
        <v>0</v>
      </c>
      <c r="O200" s="2">
        <f>_xlfn.MAXIFS(History!K$2:K$157,History!D$2:D$157,B200)</f>
        <v>0</v>
      </c>
      <c r="P200" s="2">
        <f>_xlfn.MAXIFS(History_Typemaster!K$2:K$611,History_Typemaster!D$2:D$611,B200)</f>
        <v>0</v>
      </c>
    </row>
    <row r="201" spans="1:16" ht="12" x14ac:dyDescent="0.2">
      <c r="A201" s="1">
        <v>200</v>
      </c>
      <c r="B201" s="23" t="s">
        <v>285</v>
      </c>
      <c r="C201" s="1">
        <v>1210286</v>
      </c>
      <c r="D201" s="1" t="str">
        <f t="shared" si="6"/>
        <v>-</v>
      </c>
      <c r="E201" s="1" t="str">
        <f t="shared" si="7"/>
        <v>-</v>
      </c>
      <c r="F201" s="1">
        <v>309</v>
      </c>
      <c r="G201" s="1">
        <v>73</v>
      </c>
      <c r="H201" s="16">
        <v>1.018</v>
      </c>
      <c r="I201" s="17">
        <v>104.1</v>
      </c>
      <c r="J201" s="1" t="s">
        <v>454</v>
      </c>
      <c r="K201" s="17">
        <v>48</v>
      </c>
      <c r="L201" s="17">
        <v>48</v>
      </c>
      <c r="M201" s="4">
        <v>40292</v>
      </c>
      <c r="N201" s="2">
        <f>_xlfn.MAXIFS(History!C$9:C$157,History!D$9:D$157,B201)</f>
        <v>0</v>
      </c>
      <c r="O201" s="2">
        <f>_xlfn.MAXIFS(History!K$2:K$157,History!D$2:D$157,B201)</f>
        <v>0</v>
      </c>
      <c r="P201" s="2">
        <f>_xlfn.MAXIFS(History_Typemaster!K$2:K$611,History_Typemaster!D$2:D$611,B201)</f>
        <v>0</v>
      </c>
    </row>
    <row r="202" spans="1:16" ht="12" x14ac:dyDescent="0.2">
      <c r="A202" s="1">
        <v>201</v>
      </c>
      <c r="B202" s="23" t="s">
        <v>286</v>
      </c>
      <c r="C202" s="1">
        <v>1210134</v>
      </c>
      <c r="D202" s="1" t="str">
        <f t="shared" si="6"/>
        <v>-</v>
      </c>
      <c r="E202" s="1" t="str">
        <f t="shared" si="7"/>
        <v>-</v>
      </c>
      <c r="F202" s="1">
        <v>283</v>
      </c>
      <c r="G202" s="1">
        <v>84</v>
      </c>
      <c r="H202" s="16">
        <v>1.018</v>
      </c>
      <c r="I202" s="17">
        <v>80.31</v>
      </c>
      <c r="J202" s="1" t="s">
        <v>474</v>
      </c>
      <c r="K202" s="17">
        <v>46.08</v>
      </c>
      <c r="L202" s="17">
        <v>46.08</v>
      </c>
      <c r="M202" s="4">
        <v>40894</v>
      </c>
      <c r="N202" s="2">
        <f>_xlfn.MAXIFS(History!C$9:C$157,History!D$9:D$157,B202)</f>
        <v>0</v>
      </c>
      <c r="O202" s="2">
        <f>_xlfn.MAXIFS(History!K$2:K$157,History!D$2:D$157,B202)</f>
        <v>0</v>
      </c>
      <c r="P202" s="2">
        <f>_xlfn.MAXIFS(History_Typemaster!K$2:K$611,History_Typemaster!D$2:D$611,B202)</f>
        <v>0</v>
      </c>
    </row>
    <row r="203" spans="1:16" ht="12" x14ac:dyDescent="0.2">
      <c r="A203" s="1">
        <v>202</v>
      </c>
      <c r="B203" s="23" t="s">
        <v>287</v>
      </c>
      <c r="C203" s="1">
        <v>1210124</v>
      </c>
      <c r="D203" s="1" t="str">
        <f t="shared" si="6"/>
        <v>-</v>
      </c>
      <c r="E203" s="1" t="str">
        <f t="shared" si="7"/>
        <v>-</v>
      </c>
      <c r="F203" s="1">
        <v>422</v>
      </c>
      <c r="G203" s="1">
        <v>26</v>
      </c>
      <c r="H203" s="16">
        <v>1.018</v>
      </c>
      <c r="I203" s="17">
        <v>89.43</v>
      </c>
      <c r="J203" s="1" t="s">
        <v>515</v>
      </c>
      <c r="K203" s="17">
        <v>67.39</v>
      </c>
      <c r="L203" s="17">
        <v>67.39</v>
      </c>
      <c r="M203" s="4">
        <v>40309</v>
      </c>
      <c r="N203" s="2">
        <f>_xlfn.MAXIFS(History!C$9:C$157,History!D$9:D$157,B203)</f>
        <v>0</v>
      </c>
      <c r="O203" s="2">
        <f>_xlfn.MAXIFS(History!K$2:K$157,History!D$2:D$157,B203)</f>
        <v>0</v>
      </c>
      <c r="P203" s="2">
        <f>_xlfn.MAXIFS(History_Typemaster!K$2:K$611,History_Typemaster!D$2:D$611,B203)</f>
        <v>0</v>
      </c>
    </row>
    <row r="204" spans="1:16" ht="12" x14ac:dyDescent="0.2">
      <c r="A204" s="1">
        <v>203</v>
      </c>
      <c r="B204" s="23" t="s">
        <v>153</v>
      </c>
      <c r="C204" s="1">
        <v>1210341</v>
      </c>
      <c r="D204" s="1" t="str">
        <f t="shared" si="6"/>
        <v>-</v>
      </c>
      <c r="E204" s="1" t="str">
        <f t="shared" si="7"/>
        <v>-</v>
      </c>
      <c r="F204" s="1">
        <v>205</v>
      </c>
      <c r="G204" s="1">
        <v>57</v>
      </c>
      <c r="H204" s="16">
        <v>1.018</v>
      </c>
      <c r="I204" s="17">
        <v>39.590000000000003</v>
      </c>
      <c r="J204" s="1" t="s">
        <v>524</v>
      </c>
      <c r="K204" s="17">
        <v>24.58</v>
      </c>
      <c r="L204" s="17">
        <v>24.58</v>
      </c>
      <c r="M204" s="4">
        <v>40600</v>
      </c>
      <c r="N204" s="2">
        <f>_xlfn.MAXIFS(History!C$9:C$157,History!D$9:D$157,B204)</f>
        <v>0</v>
      </c>
      <c r="O204" s="2">
        <f>_xlfn.MAXIFS(History!K$2:K$157,History!D$2:D$157,B204)</f>
        <v>0</v>
      </c>
      <c r="P204" s="2">
        <f>_xlfn.MAXIFS(History_Typemaster!K$2:K$611,History_Typemaster!D$2:D$611,B204)</f>
        <v>0</v>
      </c>
    </row>
    <row r="205" spans="1:16" ht="12" x14ac:dyDescent="0.2">
      <c r="A205" s="1">
        <v>204</v>
      </c>
      <c r="B205" s="23" t="s">
        <v>288</v>
      </c>
      <c r="C205" s="1">
        <v>1210290</v>
      </c>
      <c r="D205" s="1" t="str">
        <f t="shared" si="6"/>
        <v>-</v>
      </c>
      <c r="E205" s="1" t="str">
        <f t="shared" si="7"/>
        <v>-</v>
      </c>
      <c r="F205" s="1">
        <v>359</v>
      </c>
      <c r="G205" s="1">
        <v>58</v>
      </c>
      <c r="H205" s="16">
        <v>1.018</v>
      </c>
      <c r="I205" s="17">
        <v>82.9</v>
      </c>
      <c r="J205" s="1" t="s">
        <v>525</v>
      </c>
      <c r="K205" s="17">
        <v>53.93</v>
      </c>
      <c r="L205" s="17">
        <v>53.93</v>
      </c>
      <c r="M205" s="4">
        <v>41392</v>
      </c>
      <c r="N205" s="2">
        <f>_xlfn.MAXIFS(History!C$9:C$157,History!D$9:D$157,B205)</f>
        <v>0</v>
      </c>
      <c r="O205" s="2">
        <f>_xlfn.MAXIFS(History!K$2:K$157,History!D$2:D$157,B205)</f>
        <v>0</v>
      </c>
      <c r="P205" s="2">
        <f>_xlfn.MAXIFS(History_Typemaster!K$2:K$611,History_Typemaster!D$2:D$611,B205)</f>
        <v>0</v>
      </c>
    </row>
    <row r="206" spans="1:16" ht="12" x14ac:dyDescent="0.2">
      <c r="A206" s="1">
        <v>205</v>
      </c>
      <c r="B206" s="23" t="s">
        <v>289</v>
      </c>
      <c r="C206" s="1">
        <v>1210328</v>
      </c>
      <c r="D206" s="1" t="str">
        <f t="shared" si="6"/>
        <v>-</v>
      </c>
      <c r="E206" s="1" t="str">
        <f t="shared" si="7"/>
        <v>-</v>
      </c>
      <c r="F206" s="1">
        <v>364</v>
      </c>
      <c r="G206" s="1">
        <v>68</v>
      </c>
      <c r="H206" s="16">
        <v>1.0169999999999999</v>
      </c>
      <c r="I206" s="17">
        <v>90.89</v>
      </c>
      <c r="J206" s="1" t="s">
        <v>526</v>
      </c>
      <c r="K206" s="17">
        <v>50.6</v>
      </c>
      <c r="L206" s="17">
        <v>50.6</v>
      </c>
      <c r="M206" s="4">
        <v>40254</v>
      </c>
      <c r="N206" s="2">
        <f>_xlfn.MAXIFS(History!C$9:C$157,History!D$9:D$157,B206)</f>
        <v>0</v>
      </c>
      <c r="O206" s="2">
        <f>_xlfn.MAXIFS(History!K$2:K$157,History!D$2:D$157,B206)</f>
        <v>0</v>
      </c>
      <c r="P206" s="2">
        <f>_xlfn.MAXIFS(History_Typemaster!K$2:K$611,History_Typemaster!D$2:D$611,B206)</f>
        <v>0</v>
      </c>
    </row>
    <row r="207" spans="1:16" ht="12" x14ac:dyDescent="0.2">
      <c r="A207" s="1">
        <v>206</v>
      </c>
      <c r="B207" s="23" t="s">
        <v>290</v>
      </c>
      <c r="C207" s="1">
        <v>1210342</v>
      </c>
      <c r="D207" s="1" t="str">
        <f t="shared" si="6"/>
        <v>-</v>
      </c>
      <c r="E207" s="1" t="str">
        <f t="shared" si="7"/>
        <v>-</v>
      </c>
      <c r="F207" s="1">
        <v>354</v>
      </c>
      <c r="G207" s="1">
        <v>82</v>
      </c>
      <c r="H207" s="16">
        <v>1.0169999999999999</v>
      </c>
      <c r="I207" s="17">
        <v>86.42</v>
      </c>
      <c r="J207" s="1" t="s">
        <v>454</v>
      </c>
      <c r="K207" s="17">
        <v>49.67</v>
      </c>
      <c r="L207" s="17">
        <v>49.67</v>
      </c>
      <c r="M207" s="4">
        <v>40308</v>
      </c>
      <c r="N207" s="2">
        <f>_xlfn.MAXIFS(History!C$9:C$157,History!D$9:D$157,B207)</f>
        <v>0</v>
      </c>
      <c r="O207" s="2">
        <f>_xlfn.MAXIFS(History!K$2:K$157,History!D$2:D$157,B207)</f>
        <v>0</v>
      </c>
      <c r="P207" s="2">
        <f>_xlfn.MAXIFS(History_Typemaster!K$2:K$611,History_Typemaster!D$2:D$611,B207)</f>
        <v>0</v>
      </c>
    </row>
    <row r="208" spans="1:16" ht="12" x14ac:dyDescent="0.2">
      <c r="A208" s="1">
        <v>207</v>
      </c>
      <c r="B208" s="23" t="s">
        <v>171</v>
      </c>
      <c r="C208" s="1">
        <v>1210025</v>
      </c>
      <c r="D208" s="1" t="str">
        <f t="shared" si="6"/>
        <v>-</v>
      </c>
      <c r="E208" s="1" t="str">
        <f t="shared" si="7"/>
        <v>-</v>
      </c>
      <c r="F208" s="1">
        <v>435</v>
      </c>
      <c r="G208" s="1">
        <v>44</v>
      </c>
      <c r="H208" s="16">
        <v>1.0169999999999999</v>
      </c>
      <c r="I208" s="17">
        <v>80.180000000000007</v>
      </c>
      <c r="J208" s="1" t="s">
        <v>454</v>
      </c>
      <c r="K208" s="17">
        <v>54.07</v>
      </c>
      <c r="L208" s="17">
        <v>54.07</v>
      </c>
      <c r="M208" s="4">
        <v>40259</v>
      </c>
      <c r="N208" s="2">
        <f>_xlfn.MAXIFS(History!C$9:C$157,History!D$9:D$157,B208)</f>
        <v>0</v>
      </c>
      <c r="O208" s="2">
        <f>_xlfn.MAXIFS(History!K$2:K$157,History!D$2:D$157,B208)</f>
        <v>0</v>
      </c>
      <c r="P208" s="2">
        <f>_xlfn.MAXIFS(History_Typemaster!K$2:K$611,History_Typemaster!D$2:D$611,B208)</f>
        <v>0</v>
      </c>
    </row>
    <row r="209" spans="1:16" ht="12" x14ac:dyDescent="0.2">
      <c r="A209" s="1">
        <v>208</v>
      </c>
      <c r="B209" s="23" t="s">
        <v>291</v>
      </c>
      <c r="C209" s="1">
        <v>1210411</v>
      </c>
      <c r="D209" s="1" t="str">
        <f t="shared" si="6"/>
        <v>-</v>
      </c>
      <c r="E209" s="1" t="str">
        <f t="shared" si="7"/>
        <v>-</v>
      </c>
      <c r="F209" s="1">
        <v>329</v>
      </c>
      <c r="G209" s="1">
        <v>81</v>
      </c>
      <c r="H209" s="16">
        <v>1.016</v>
      </c>
      <c r="I209" s="17">
        <v>93.29</v>
      </c>
      <c r="J209" s="1" t="s">
        <v>527</v>
      </c>
      <c r="K209" s="17">
        <v>48.69</v>
      </c>
      <c r="L209" s="17">
        <v>48.69</v>
      </c>
      <c r="M209" s="4">
        <v>40177</v>
      </c>
      <c r="N209" s="2">
        <f>_xlfn.MAXIFS(History!C$9:C$157,History!D$9:D$157,B209)</f>
        <v>0</v>
      </c>
      <c r="O209" s="2">
        <f>_xlfn.MAXIFS(History!K$2:K$157,History!D$2:D$157,B209)</f>
        <v>0</v>
      </c>
      <c r="P209" s="2">
        <f>_xlfn.MAXIFS(History_Typemaster!K$2:K$611,History_Typemaster!D$2:D$611,B209)</f>
        <v>0</v>
      </c>
    </row>
    <row r="210" spans="1:16" ht="12" x14ac:dyDescent="0.2">
      <c r="A210" s="1">
        <v>209</v>
      </c>
      <c r="B210" s="23" t="s">
        <v>292</v>
      </c>
      <c r="C210" s="1">
        <v>1210122</v>
      </c>
      <c r="D210" s="1" t="str">
        <f t="shared" si="6"/>
        <v>-</v>
      </c>
      <c r="E210" s="1" t="str">
        <f t="shared" si="7"/>
        <v>-</v>
      </c>
      <c r="F210" s="1">
        <v>291</v>
      </c>
      <c r="G210" s="1">
        <v>140</v>
      </c>
      <c r="H210" s="16">
        <v>1.016</v>
      </c>
      <c r="I210" s="17">
        <v>95.3</v>
      </c>
      <c r="J210" s="1" t="s">
        <v>519</v>
      </c>
      <c r="K210" s="17">
        <v>46.84</v>
      </c>
      <c r="L210" s="17">
        <v>38.9</v>
      </c>
      <c r="M210" s="4">
        <v>40179</v>
      </c>
      <c r="N210" s="2">
        <f>_xlfn.MAXIFS(History!C$9:C$157,History!D$9:D$157,B210)</f>
        <v>0</v>
      </c>
      <c r="O210" s="2">
        <f>_xlfn.MAXIFS(History!K$2:K$157,History!D$2:D$157,B210)</f>
        <v>0</v>
      </c>
      <c r="P210" s="2">
        <f>_xlfn.MAXIFS(History_Typemaster!K$2:K$611,History_Typemaster!D$2:D$611,B210)</f>
        <v>0</v>
      </c>
    </row>
    <row r="211" spans="1:16" ht="12" x14ac:dyDescent="0.2">
      <c r="A211" s="1">
        <v>210</v>
      </c>
      <c r="B211" s="23" t="s">
        <v>293</v>
      </c>
      <c r="C211" s="1">
        <v>1210346</v>
      </c>
      <c r="D211" s="1" t="str">
        <f t="shared" si="6"/>
        <v>-</v>
      </c>
      <c r="E211" s="1" t="str">
        <f t="shared" si="7"/>
        <v>-</v>
      </c>
      <c r="F211" s="1">
        <v>419</v>
      </c>
      <c r="G211" s="1">
        <v>85</v>
      </c>
      <c r="H211" s="16">
        <v>1.016</v>
      </c>
      <c r="I211" s="17">
        <v>106.07</v>
      </c>
      <c r="J211" s="1" t="s">
        <v>469</v>
      </c>
      <c r="K211" s="17">
        <v>47.07</v>
      </c>
      <c r="L211" s="17">
        <v>47.07</v>
      </c>
      <c r="M211" s="4">
        <v>40637</v>
      </c>
      <c r="N211" s="2">
        <f>_xlfn.MAXIFS(History!C$9:C$157,History!D$9:D$157,B211)</f>
        <v>0</v>
      </c>
      <c r="O211" s="2">
        <f>_xlfn.MAXIFS(History!K$2:K$157,History!D$2:D$157,B211)</f>
        <v>0</v>
      </c>
      <c r="P211" s="2">
        <f>_xlfn.MAXIFS(History_Typemaster!K$2:K$611,History_Typemaster!D$2:D$611,B211)</f>
        <v>0</v>
      </c>
    </row>
    <row r="212" spans="1:16" ht="12" x14ac:dyDescent="0.2">
      <c r="A212" s="1">
        <v>211</v>
      </c>
      <c r="B212" s="23" t="s">
        <v>294</v>
      </c>
      <c r="C212" s="1">
        <v>1210056</v>
      </c>
      <c r="D212" s="1" t="str">
        <f t="shared" si="6"/>
        <v>-</v>
      </c>
      <c r="E212" s="1" t="str">
        <f t="shared" si="7"/>
        <v>-</v>
      </c>
      <c r="F212" s="1">
        <v>216</v>
      </c>
      <c r="G212" s="1">
        <v>72</v>
      </c>
      <c r="H212" s="16">
        <v>1.0149999999999999</v>
      </c>
      <c r="I212" s="17">
        <v>73.66</v>
      </c>
      <c r="J212" s="1" t="s">
        <v>528</v>
      </c>
      <c r="K212" s="17">
        <v>40.78</v>
      </c>
      <c r="L212" s="17">
        <v>40.78</v>
      </c>
      <c r="M212" s="4">
        <v>40262</v>
      </c>
      <c r="N212" s="2">
        <f>_xlfn.MAXIFS(History!C$9:C$157,History!D$9:D$157,B212)</f>
        <v>0</v>
      </c>
      <c r="O212" s="2">
        <f>_xlfn.MAXIFS(History!K$2:K$157,History!D$2:D$157,B212)</f>
        <v>0</v>
      </c>
      <c r="P212" s="2">
        <f>_xlfn.MAXIFS(History_Typemaster!K$2:K$611,History_Typemaster!D$2:D$611,B212)</f>
        <v>0</v>
      </c>
    </row>
    <row r="213" spans="1:16" ht="12" x14ac:dyDescent="0.2">
      <c r="A213" s="1">
        <v>212</v>
      </c>
      <c r="B213" s="23" t="s">
        <v>295</v>
      </c>
      <c r="C213" s="1">
        <v>1210026</v>
      </c>
      <c r="D213" s="1" t="str">
        <f t="shared" si="6"/>
        <v>-</v>
      </c>
      <c r="E213" s="1" t="str">
        <f t="shared" si="7"/>
        <v>-</v>
      </c>
      <c r="F213" s="1">
        <v>397</v>
      </c>
      <c r="G213" s="1">
        <v>77</v>
      </c>
      <c r="H213" s="16">
        <v>1.0149999999999999</v>
      </c>
      <c r="I213" s="17">
        <v>93.89</v>
      </c>
      <c r="J213" s="1" t="s">
        <v>445</v>
      </c>
      <c r="K213" s="17">
        <v>48.5</v>
      </c>
      <c r="L213" s="17">
        <v>48.5</v>
      </c>
      <c r="M213" s="4">
        <v>40177</v>
      </c>
      <c r="N213" s="2">
        <f>_xlfn.MAXIFS(History!C$9:C$157,History!D$9:D$157,B213)</f>
        <v>0</v>
      </c>
      <c r="O213" s="2">
        <f>_xlfn.MAXIFS(History!K$2:K$157,History!D$2:D$157,B213)</f>
        <v>0</v>
      </c>
      <c r="P213" s="2">
        <f>_xlfn.MAXIFS(History_Typemaster!K$2:K$611,History_Typemaster!D$2:D$611,B213)</f>
        <v>0</v>
      </c>
    </row>
    <row r="214" spans="1:16" ht="12" x14ac:dyDescent="0.2">
      <c r="A214" s="1">
        <v>213</v>
      </c>
      <c r="B214" s="23" t="s">
        <v>110</v>
      </c>
      <c r="C214" s="1">
        <v>1210379</v>
      </c>
      <c r="D214" s="1" t="str">
        <f t="shared" si="6"/>
        <v>Mega</v>
      </c>
      <c r="E214" s="1" t="str">
        <f t="shared" si="7"/>
        <v>-</v>
      </c>
      <c r="F214" s="1">
        <v>411</v>
      </c>
      <c r="G214" s="1">
        <v>56</v>
      </c>
      <c r="H214" s="16">
        <v>1.014</v>
      </c>
      <c r="I214" s="17">
        <v>134</v>
      </c>
      <c r="J214" s="1" t="s">
        <v>449</v>
      </c>
      <c r="K214" s="17">
        <v>49.48</v>
      </c>
      <c r="L214" s="17">
        <v>49.48</v>
      </c>
      <c r="M214" s="4">
        <v>40986</v>
      </c>
      <c r="N214" s="2">
        <f>_xlfn.MAXIFS(History!C$9:C$157,History!D$9:D$157,B214)</f>
        <v>84.79</v>
      </c>
      <c r="O214" s="2">
        <f>_xlfn.MAXIFS(History!K$2:K$157,History!D$2:D$157,B214)</f>
        <v>88.376999999999995</v>
      </c>
      <c r="P214" s="2">
        <f>_xlfn.MAXIFS(History_Typemaster!K$2:K$611,History_Typemaster!D$2:D$611,B214)</f>
        <v>0</v>
      </c>
    </row>
    <row r="215" spans="1:16" ht="12" x14ac:dyDescent="0.2">
      <c r="A215" s="1">
        <v>214</v>
      </c>
      <c r="B215" s="23" t="s">
        <v>296</v>
      </c>
      <c r="C215" s="1">
        <v>1210143</v>
      </c>
      <c r="D215" s="1" t="str">
        <f t="shared" si="6"/>
        <v>-</v>
      </c>
      <c r="E215" s="1" t="str">
        <f t="shared" si="7"/>
        <v>-</v>
      </c>
      <c r="F215" s="1">
        <v>332</v>
      </c>
      <c r="G215" s="1">
        <v>98</v>
      </c>
      <c r="H215" s="16">
        <v>1.014</v>
      </c>
      <c r="I215" s="17">
        <v>116.89</v>
      </c>
      <c r="J215" s="1" t="s">
        <v>473</v>
      </c>
      <c r="K215" s="17">
        <v>47.27</v>
      </c>
      <c r="L215" s="17">
        <v>47.27</v>
      </c>
      <c r="M215" s="4">
        <v>40177</v>
      </c>
      <c r="N215" s="2">
        <f>_xlfn.MAXIFS(History!C$9:C$157,History!D$9:D$157,B215)</f>
        <v>0</v>
      </c>
      <c r="O215" s="2">
        <f>_xlfn.MAXIFS(History!K$2:K$157,History!D$2:D$157,B215)</f>
        <v>0</v>
      </c>
      <c r="P215" s="2">
        <f>_xlfn.MAXIFS(History_Typemaster!K$2:K$611,History_Typemaster!D$2:D$611,B215)</f>
        <v>0</v>
      </c>
    </row>
    <row r="216" spans="1:16" ht="12" x14ac:dyDescent="0.2">
      <c r="A216" s="1">
        <v>215</v>
      </c>
      <c r="B216" s="23" t="s">
        <v>297</v>
      </c>
      <c r="C216" s="1">
        <v>1210266</v>
      </c>
      <c r="D216" s="1" t="str">
        <f t="shared" si="6"/>
        <v>-</v>
      </c>
      <c r="E216" s="1" t="str">
        <f t="shared" si="7"/>
        <v>-</v>
      </c>
      <c r="F216" s="1">
        <v>312</v>
      </c>
      <c r="G216" s="1">
        <v>101</v>
      </c>
      <c r="H216" s="16">
        <v>1.0129999999999999</v>
      </c>
      <c r="I216" s="17">
        <v>112.74</v>
      </c>
      <c r="J216" s="1" t="s">
        <v>449</v>
      </c>
      <c r="K216" s="17">
        <v>50.83</v>
      </c>
      <c r="L216" s="17">
        <v>50.5</v>
      </c>
      <c r="M216" s="4">
        <v>40254</v>
      </c>
      <c r="N216" s="2">
        <f>_xlfn.MAXIFS(History!C$9:C$157,History!D$9:D$157,B216)</f>
        <v>0</v>
      </c>
      <c r="O216" s="2">
        <f>_xlfn.MAXIFS(History!K$2:K$157,History!D$2:D$157,B216)</f>
        <v>0</v>
      </c>
      <c r="P216" s="2">
        <f>_xlfn.MAXIFS(History_Typemaster!K$2:K$611,History_Typemaster!D$2:D$611,B216)</f>
        <v>0</v>
      </c>
    </row>
    <row r="217" spans="1:16" ht="12" x14ac:dyDescent="0.2">
      <c r="A217" s="1">
        <v>216</v>
      </c>
      <c r="B217" s="23" t="s">
        <v>298</v>
      </c>
      <c r="C217" s="1">
        <v>1210180</v>
      </c>
      <c r="D217" s="1" t="str">
        <f t="shared" si="6"/>
        <v>-</v>
      </c>
      <c r="E217" s="1" t="str">
        <f t="shared" si="7"/>
        <v>-</v>
      </c>
      <c r="F217" s="1">
        <v>460</v>
      </c>
      <c r="G217" s="1">
        <v>45</v>
      </c>
      <c r="H217" s="16">
        <v>1.0129999999999999</v>
      </c>
      <c r="I217" s="17">
        <v>57.82</v>
      </c>
      <c r="J217" s="1" t="s">
        <v>529</v>
      </c>
      <c r="K217" s="17">
        <v>42.48</v>
      </c>
      <c r="L217" s="17">
        <v>42.48</v>
      </c>
      <c r="M217" s="4">
        <v>40267</v>
      </c>
      <c r="N217" s="2">
        <f>_xlfn.MAXIFS(History!C$9:C$157,History!D$9:D$157,B217)</f>
        <v>0</v>
      </c>
      <c r="O217" s="2">
        <f>_xlfn.MAXIFS(History!K$2:K$157,History!D$2:D$157,B217)</f>
        <v>0</v>
      </c>
      <c r="P217" s="2">
        <f>_xlfn.MAXIFS(History_Typemaster!K$2:K$611,History_Typemaster!D$2:D$611,B217)</f>
        <v>0</v>
      </c>
    </row>
    <row r="218" spans="1:16" ht="12" x14ac:dyDescent="0.2">
      <c r="A218" s="1">
        <v>217</v>
      </c>
      <c r="B218" s="23" t="s">
        <v>85</v>
      </c>
      <c r="C218" s="1">
        <v>1210388</v>
      </c>
      <c r="D218" s="1" t="str">
        <f t="shared" si="6"/>
        <v>Mega</v>
      </c>
      <c r="E218" s="1" t="str">
        <f t="shared" si="7"/>
        <v>-</v>
      </c>
      <c r="F218" s="1">
        <v>404</v>
      </c>
      <c r="G218" s="1">
        <v>103</v>
      </c>
      <c r="H218" s="16">
        <v>1.0129999999999999</v>
      </c>
      <c r="I218" s="17">
        <v>116.25</v>
      </c>
      <c r="J218" s="1" t="s">
        <v>484</v>
      </c>
      <c r="K218" s="17">
        <v>58.04</v>
      </c>
      <c r="L218" s="17">
        <v>57.05</v>
      </c>
      <c r="M218" s="4">
        <v>40234</v>
      </c>
      <c r="N218" s="2">
        <f>_xlfn.MAXIFS(History!C$9:C$157,History!D$9:D$157,B218)</f>
        <v>94.61</v>
      </c>
      <c r="O218" s="2">
        <f>_xlfn.MAXIFS(History!K$2:K$157,History!D$2:D$157,B218)</f>
        <v>96.262000000000015</v>
      </c>
      <c r="P218" s="2">
        <f>_xlfn.MAXIFS(History_Typemaster!K$2:K$611,History_Typemaster!D$2:D$611,B218)</f>
        <v>0</v>
      </c>
    </row>
    <row r="219" spans="1:16" ht="12" x14ac:dyDescent="0.2">
      <c r="A219" s="1">
        <v>218</v>
      </c>
      <c r="B219" s="23" t="s">
        <v>299</v>
      </c>
      <c r="C219" s="1">
        <v>1210182</v>
      </c>
      <c r="D219" s="1" t="str">
        <f t="shared" si="6"/>
        <v>-</v>
      </c>
      <c r="E219" s="1" t="str">
        <f t="shared" si="7"/>
        <v>-</v>
      </c>
      <c r="F219" s="1">
        <v>324</v>
      </c>
      <c r="G219" s="1">
        <v>71</v>
      </c>
      <c r="H219" s="16">
        <v>1.0129999999999999</v>
      </c>
      <c r="I219" s="17">
        <v>73.739999999999995</v>
      </c>
      <c r="J219" s="1" t="s">
        <v>454</v>
      </c>
      <c r="K219" s="17">
        <v>40.08</v>
      </c>
      <c r="L219" s="17">
        <v>40.08</v>
      </c>
      <c r="M219" s="4">
        <v>40261</v>
      </c>
      <c r="N219" s="2">
        <f>_xlfn.MAXIFS(History!C$9:C$157,History!D$9:D$157,B219)</f>
        <v>0</v>
      </c>
      <c r="O219" s="2">
        <f>_xlfn.MAXIFS(History!K$2:K$157,History!D$2:D$157,B219)</f>
        <v>0</v>
      </c>
      <c r="P219" s="2">
        <f>_xlfn.MAXIFS(History_Typemaster!K$2:K$611,History_Typemaster!D$2:D$611,B219)</f>
        <v>0</v>
      </c>
    </row>
    <row r="220" spans="1:16" ht="12" x14ac:dyDescent="0.2">
      <c r="A220" s="1">
        <v>219</v>
      </c>
      <c r="B220" s="23" t="s">
        <v>300</v>
      </c>
      <c r="C220" s="1">
        <v>1210320</v>
      </c>
      <c r="D220" s="1" t="str">
        <f t="shared" si="6"/>
        <v>-</v>
      </c>
      <c r="E220" s="1" t="str">
        <f t="shared" si="7"/>
        <v>-</v>
      </c>
      <c r="F220" s="1">
        <v>310</v>
      </c>
      <c r="G220" s="1">
        <v>85</v>
      </c>
      <c r="H220" s="16">
        <v>1.0129999999999999</v>
      </c>
      <c r="I220" s="17">
        <v>84.65</v>
      </c>
      <c r="J220" s="1" t="s">
        <v>476</v>
      </c>
      <c r="K220" s="17">
        <v>44.29</v>
      </c>
      <c r="L220" s="17">
        <v>44.29</v>
      </c>
      <c r="M220" s="4">
        <v>40176</v>
      </c>
      <c r="N220" s="2">
        <f>_xlfn.MAXIFS(History!C$9:C$157,History!D$9:D$157,B220)</f>
        <v>0</v>
      </c>
      <c r="O220" s="2">
        <f>_xlfn.MAXIFS(History!K$2:K$157,History!D$2:D$157,B220)</f>
        <v>0</v>
      </c>
      <c r="P220" s="2">
        <f>_xlfn.MAXIFS(History_Typemaster!K$2:K$611,History_Typemaster!D$2:D$611,B220)</f>
        <v>0</v>
      </c>
    </row>
    <row r="221" spans="1:16" ht="12" x14ac:dyDescent="0.2">
      <c r="A221" s="1">
        <v>220</v>
      </c>
      <c r="B221" s="23" t="s">
        <v>104</v>
      </c>
      <c r="C221" s="1">
        <v>1210371</v>
      </c>
      <c r="D221" s="1" t="str">
        <f t="shared" si="6"/>
        <v>Mega</v>
      </c>
      <c r="E221" s="1" t="str">
        <f t="shared" si="7"/>
        <v>-</v>
      </c>
      <c r="F221" s="1">
        <v>386</v>
      </c>
      <c r="G221" s="1">
        <v>34</v>
      </c>
      <c r="H221" s="16">
        <v>1.0129999999999999</v>
      </c>
      <c r="I221" s="17">
        <v>117.27</v>
      </c>
      <c r="J221" s="1" t="s">
        <v>470</v>
      </c>
      <c r="K221" s="17">
        <v>72.19</v>
      </c>
      <c r="L221" s="17">
        <v>72.19</v>
      </c>
      <c r="M221" s="4">
        <v>40466</v>
      </c>
      <c r="N221" s="2">
        <f>_xlfn.MAXIFS(History!C$9:C$157,History!D$9:D$157,B221)</f>
        <v>87.17</v>
      </c>
      <c r="O221" s="2">
        <f>_xlfn.MAXIFS(History!K$2:K$157,History!D$2:D$157,B221)</f>
        <v>90.86099999999999</v>
      </c>
      <c r="P221" s="2">
        <f>_xlfn.MAXIFS(History_Typemaster!K$2:K$611,History_Typemaster!D$2:D$611,B221)</f>
        <v>0</v>
      </c>
    </row>
    <row r="222" spans="1:16" ht="12" x14ac:dyDescent="0.2">
      <c r="A222" s="1">
        <v>221</v>
      </c>
      <c r="B222" s="23" t="s">
        <v>301</v>
      </c>
      <c r="C222" s="1">
        <v>1210123</v>
      </c>
      <c r="D222" s="1" t="str">
        <f t="shared" si="6"/>
        <v>-</v>
      </c>
      <c r="E222" s="1" t="str">
        <f t="shared" si="7"/>
        <v>-</v>
      </c>
      <c r="F222" s="1">
        <v>316</v>
      </c>
      <c r="G222" s="1">
        <v>63</v>
      </c>
      <c r="H222" s="16">
        <v>1.012</v>
      </c>
      <c r="I222" s="17">
        <v>88.74</v>
      </c>
      <c r="J222" s="1" t="s">
        <v>530</v>
      </c>
      <c r="K222" s="17">
        <v>45.24</v>
      </c>
      <c r="L222" s="17">
        <v>45.24</v>
      </c>
      <c r="M222" s="4">
        <v>41090</v>
      </c>
      <c r="N222" s="2">
        <f>_xlfn.MAXIFS(History!C$9:C$157,History!D$9:D$157,B222)</f>
        <v>0</v>
      </c>
      <c r="O222" s="2">
        <f>_xlfn.MAXIFS(History!K$2:K$157,History!D$2:D$157,B222)</f>
        <v>0</v>
      </c>
      <c r="P222" s="2">
        <f>_xlfn.MAXIFS(History_Typemaster!K$2:K$611,History_Typemaster!D$2:D$611,B222)</f>
        <v>0</v>
      </c>
    </row>
    <row r="223" spans="1:16" ht="12" x14ac:dyDescent="0.2">
      <c r="A223" s="1">
        <v>222</v>
      </c>
      <c r="B223" s="23" t="s">
        <v>251</v>
      </c>
      <c r="C223" s="1">
        <v>1210165</v>
      </c>
      <c r="D223" s="1" t="str">
        <f t="shared" si="6"/>
        <v>-</v>
      </c>
      <c r="E223" s="1" t="str">
        <f t="shared" si="7"/>
        <v>-</v>
      </c>
      <c r="F223" s="1">
        <v>249</v>
      </c>
      <c r="G223" s="1">
        <v>73</v>
      </c>
      <c r="H223" s="16">
        <v>1.0109999999999999</v>
      </c>
      <c r="I223" s="17">
        <v>94.82</v>
      </c>
      <c r="J223" s="1" t="s">
        <v>519</v>
      </c>
      <c r="K223" s="17">
        <v>30.33</v>
      </c>
      <c r="L223" s="17">
        <v>30.33</v>
      </c>
      <c r="M223" s="4">
        <v>41134</v>
      </c>
      <c r="N223" s="2">
        <f>_xlfn.MAXIFS(History!C$9:C$157,History!D$9:D$157,B223)</f>
        <v>0</v>
      </c>
      <c r="O223" s="2">
        <f>_xlfn.MAXIFS(History!K$2:K$157,History!D$2:D$157,B223)</f>
        <v>0</v>
      </c>
      <c r="P223" s="2">
        <f>_xlfn.MAXIFS(History_Typemaster!K$2:K$611,History_Typemaster!D$2:D$611,B223)</f>
        <v>0</v>
      </c>
    </row>
    <row r="224" spans="1:16" ht="12" x14ac:dyDescent="0.2">
      <c r="A224" s="1">
        <v>223</v>
      </c>
      <c r="B224" s="23" t="s">
        <v>115</v>
      </c>
      <c r="C224" s="1">
        <v>1210372</v>
      </c>
      <c r="D224" s="1" t="str">
        <f t="shared" si="6"/>
        <v>Mega</v>
      </c>
      <c r="E224" s="1" t="str">
        <f t="shared" si="7"/>
        <v>-</v>
      </c>
      <c r="F224" s="1">
        <v>285</v>
      </c>
      <c r="G224" s="1">
        <v>41</v>
      </c>
      <c r="H224" s="16">
        <v>1.0109999999999999</v>
      </c>
      <c r="I224" s="17">
        <v>51.57</v>
      </c>
      <c r="J224" s="1" t="s">
        <v>531</v>
      </c>
      <c r="K224" s="17">
        <v>35.15</v>
      </c>
      <c r="L224" s="17">
        <v>35.15</v>
      </c>
      <c r="M224" s="4">
        <v>41180</v>
      </c>
      <c r="N224" s="2">
        <f>_xlfn.MAXIFS(History!C$9:C$157,History!D$9:D$157,B224)</f>
        <v>83.26</v>
      </c>
      <c r="O224" s="2">
        <f>_xlfn.MAXIFS(History!K$2:K$157,History!D$2:D$157,B224)</f>
        <v>85.321000000000026</v>
      </c>
      <c r="P224" s="2">
        <f>_xlfn.MAXIFS(History_Typemaster!K$2:K$611,History_Typemaster!D$2:D$611,B224)</f>
        <v>0</v>
      </c>
    </row>
    <row r="225" spans="1:16" ht="12" x14ac:dyDescent="0.2">
      <c r="A225" s="1">
        <v>224</v>
      </c>
      <c r="B225" s="23" t="s">
        <v>302</v>
      </c>
      <c r="C225" s="1">
        <v>1210077</v>
      </c>
      <c r="D225" s="1" t="str">
        <f t="shared" si="6"/>
        <v>-</v>
      </c>
      <c r="E225" s="1" t="str">
        <f t="shared" si="7"/>
        <v>-</v>
      </c>
      <c r="F225" s="1">
        <v>195</v>
      </c>
      <c r="G225" s="1">
        <v>77</v>
      </c>
      <c r="H225" s="16">
        <v>1.0109999999999999</v>
      </c>
      <c r="I225" s="17">
        <v>83.89</v>
      </c>
      <c r="J225" s="1" t="s">
        <v>532</v>
      </c>
      <c r="K225" s="17">
        <v>30.79</v>
      </c>
      <c r="L225" s="17">
        <v>30.79</v>
      </c>
      <c r="M225" s="4">
        <v>41095</v>
      </c>
      <c r="N225" s="2">
        <f>_xlfn.MAXIFS(History!C$9:C$157,History!D$9:D$157,B225)</f>
        <v>0</v>
      </c>
      <c r="O225" s="2">
        <f>_xlfn.MAXIFS(History!K$2:K$157,History!D$2:D$157,B225)</f>
        <v>0</v>
      </c>
      <c r="P225" s="2">
        <f>_xlfn.MAXIFS(History_Typemaster!K$2:K$611,History_Typemaster!D$2:D$611,B225)</f>
        <v>0</v>
      </c>
    </row>
    <row r="226" spans="1:16" ht="12" x14ac:dyDescent="0.2">
      <c r="A226" s="1">
        <v>225</v>
      </c>
      <c r="B226" s="23" t="s">
        <v>303</v>
      </c>
      <c r="C226" s="1">
        <v>1210059</v>
      </c>
      <c r="D226" s="1" t="str">
        <f t="shared" si="6"/>
        <v>-</v>
      </c>
      <c r="E226" s="1" t="str">
        <f t="shared" si="7"/>
        <v>-</v>
      </c>
      <c r="F226" s="1">
        <v>245</v>
      </c>
      <c r="G226" s="1">
        <v>106</v>
      </c>
      <c r="H226" s="16">
        <v>1.01</v>
      </c>
      <c r="I226" s="17">
        <v>98.31</v>
      </c>
      <c r="J226" s="1" t="s">
        <v>486</v>
      </c>
      <c r="K226" s="17">
        <v>48.3</v>
      </c>
      <c r="L226" s="17">
        <v>46.97</v>
      </c>
      <c r="M226" s="4">
        <v>40208</v>
      </c>
      <c r="N226" s="2">
        <f>_xlfn.MAXIFS(History!C$9:C$157,History!D$9:D$157,B226)</f>
        <v>0</v>
      </c>
      <c r="O226" s="2">
        <f>_xlfn.MAXIFS(History!K$2:K$157,History!D$2:D$157,B226)</f>
        <v>0</v>
      </c>
      <c r="P226" s="2">
        <f>_xlfn.MAXIFS(History_Typemaster!K$2:K$611,History_Typemaster!D$2:D$611,B226)</f>
        <v>0</v>
      </c>
    </row>
    <row r="227" spans="1:16" ht="12" x14ac:dyDescent="0.2">
      <c r="A227" s="1">
        <v>226</v>
      </c>
      <c r="B227" s="23" t="s">
        <v>299</v>
      </c>
      <c r="C227" s="1">
        <v>1210181</v>
      </c>
      <c r="D227" s="1" t="str">
        <f t="shared" si="6"/>
        <v>-</v>
      </c>
      <c r="E227" s="1" t="str">
        <f t="shared" si="7"/>
        <v>-</v>
      </c>
      <c r="F227" s="1">
        <v>476</v>
      </c>
      <c r="G227" s="1">
        <v>16</v>
      </c>
      <c r="H227" s="16">
        <v>1.01</v>
      </c>
      <c r="I227" s="17">
        <v>99.99</v>
      </c>
      <c r="J227" s="1" t="s">
        <v>450</v>
      </c>
      <c r="K227" s="17">
        <v>63.57</v>
      </c>
      <c r="L227" s="17">
        <v>63.57</v>
      </c>
      <c r="M227" s="4">
        <v>40273</v>
      </c>
      <c r="N227" s="2">
        <f>_xlfn.MAXIFS(History!C$9:C$157,History!D$9:D$157,B227)</f>
        <v>0</v>
      </c>
      <c r="O227" s="2">
        <f>_xlfn.MAXIFS(History!K$2:K$157,History!D$2:D$157,B227)</f>
        <v>0</v>
      </c>
      <c r="P227" s="2">
        <f>_xlfn.MAXIFS(History_Typemaster!K$2:K$611,History_Typemaster!D$2:D$611,B227)</f>
        <v>0</v>
      </c>
    </row>
    <row r="228" spans="1:16" ht="12" x14ac:dyDescent="0.2">
      <c r="A228" s="1">
        <v>227</v>
      </c>
      <c r="B228" s="23" t="s">
        <v>126</v>
      </c>
      <c r="C228" s="1">
        <v>1210289</v>
      </c>
      <c r="D228" s="1" t="str">
        <f t="shared" si="6"/>
        <v>-</v>
      </c>
      <c r="E228" s="1" t="str">
        <f t="shared" si="7"/>
        <v>Typemaster</v>
      </c>
      <c r="F228" s="1">
        <v>163</v>
      </c>
      <c r="G228" s="1">
        <v>56</v>
      </c>
      <c r="H228" s="16">
        <v>1.0089999999999999</v>
      </c>
      <c r="I228" s="17">
        <v>39.89</v>
      </c>
      <c r="J228" s="1" t="s">
        <v>524</v>
      </c>
      <c r="K228" s="17">
        <v>24.1</v>
      </c>
      <c r="L228" s="17">
        <v>24.1</v>
      </c>
      <c r="M228" s="4">
        <v>41135</v>
      </c>
      <c r="N228" s="2">
        <f>_xlfn.MAXIFS(History!C$9:C$157,History!D$9:D$157,B228)</f>
        <v>73.569999999999993</v>
      </c>
      <c r="O228" s="2">
        <f>_xlfn.MAXIFS(History!K$2:K$157,History!D$2:D$157,B228)</f>
        <v>65.86</v>
      </c>
      <c r="P228" s="2">
        <f>_xlfn.MAXIFS(History_Typemaster!K$2:K$611,History_Typemaster!D$2:D$611,B228)</f>
        <v>65.86</v>
      </c>
    </row>
    <row r="229" spans="1:16" ht="12" x14ac:dyDescent="0.2">
      <c r="A229" s="1">
        <v>228</v>
      </c>
      <c r="B229" s="23" t="s">
        <v>304</v>
      </c>
      <c r="C229" s="1">
        <v>1210048</v>
      </c>
      <c r="D229" s="1" t="str">
        <f t="shared" si="6"/>
        <v>-</v>
      </c>
      <c r="E229" s="1" t="str">
        <f t="shared" si="7"/>
        <v>-</v>
      </c>
      <c r="F229" s="1">
        <v>206</v>
      </c>
      <c r="G229" s="1">
        <v>99</v>
      </c>
      <c r="H229" s="16">
        <v>1.0089999999999999</v>
      </c>
      <c r="I229" s="17">
        <v>73.209999999999994</v>
      </c>
      <c r="J229" s="1" t="s">
        <v>445</v>
      </c>
      <c r="K229" s="17">
        <v>43.02</v>
      </c>
      <c r="L229" s="17">
        <v>43.02</v>
      </c>
      <c r="M229" s="4">
        <v>41170</v>
      </c>
      <c r="N229" s="2">
        <f>_xlfn.MAXIFS(History!C$9:C$157,History!D$9:D$157,B229)</f>
        <v>0</v>
      </c>
      <c r="O229" s="2">
        <f>_xlfn.MAXIFS(History!K$2:K$157,History!D$2:D$157,B229)</f>
        <v>0</v>
      </c>
      <c r="P229" s="2">
        <f>_xlfn.MAXIFS(History_Typemaster!K$2:K$611,History_Typemaster!D$2:D$611,B229)</f>
        <v>0</v>
      </c>
    </row>
    <row r="230" spans="1:16" ht="12" x14ac:dyDescent="0.2">
      <c r="A230" s="1">
        <v>229</v>
      </c>
      <c r="B230" s="23" t="s">
        <v>305</v>
      </c>
      <c r="C230" s="1">
        <v>1210246</v>
      </c>
      <c r="D230" s="1" t="str">
        <f t="shared" si="6"/>
        <v>-</v>
      </c>
      <c r="E230" s="1" t="str">
        <f t="shared" si="7"/>
        <v>-</v>
      </c>
      <c r="F230" s="1">
        <v>316</v>
      </c>
      <c r="G230" s="1">
        <v>147</v>
      </c>
      <c r="H230" s="16">
        <v>1.0089999999999999</v>
      </c>
      <c r="I230" s="17">
        <v>85.06</v>
      </c>
      <c r="J230" s="1" t="s">
        <v>445</v>
      </c>
      <c r="K230" s="17">
        <v>48.49</v>
      </c>
      <c r="L230" s="17">
        <v>39.69</v>
      </c>
      <c r="M230" s="4">
        <v>40263</v>
      </c>
      <c r="N230" s="2">
        <f>_xlfn.MAXIFS(History!C$9:C$157,History!D$9:D$157,B230)</f>
        <v>0</v>
      </c>
      <c r="O230" s="2">
        <f>_xlfn.MAXIFS(History!K$2:K$157,History!D$2:D$157,B230)</f>
        <v>0</v>
      </c>
      <c r="P230" s="2">
        <f>_xlfn.MAXIFS(History_Typemaster!K$2:K$611,History_Typemaster!D$2:D$611,B230)</f>
        <v>0</v>
      </c>
    </row>
    <row r="231" spans="1:16" ht="12" x14ac:dyDescent="0.2">
      <c r="A231" s="1">
        <v>230</v>
      </c>
      <c r="B231" s="23" t="s">
        <v>106</v>
      </c>
      <c r="C231" s="1">
        <v>1210430</v>
      </c>
      <c r="D231" s="1" t="str">
        <f t="shared" si="6"/>
        <v>Mega</v>
      </c>
      <c r="E231" s="1" t="str">
        <f t="shared" si="7"/>
        <v>-</v>
      </c>
      <c r="F231" s="1">
        <v>480</v>
      </c>
      <c r="G231" s="1">
        <v>49</v>
      </c>
      <c r="H231" s="16">
        <v>1.0089999999999999</v>
      </c>
      <c r="I231" s="17">
        <v>116.37</v>
      </c>
      <c r="J231" s="1" t="s">
        <v>522</v>
      </c>
      <c r="K231" s="17">
        <v>77.06</v>
      </c>
      <c r="L231" s="17">
        <v>77.06</v>
      </c>
      <c r="M231" s="4">
        <v>40592</v>
      </c>
      <c r="N231" s="2">
        <f>_xlfn.MAXIFS(History!C$9:C$157,History!D$9:D$157,B231)</f>
        <v>85.99</v>
      </c>
      <c r="O231" s="2">
        <f>_xlfn.MAXIFS(History!K$2:K$157,History!D$2:D$157,B231)</f>
        <v>91.059999999999988</v>
      </c>
      <c r="P231" s="2">
        <f>_xlfn.MAXIFS(History_Typemaster!K$2:K$611,History_Typemaster!D$2:D$611,B231)</f>
        <v>45.07</v>
      </c>
    </row>
    <row r="232" spans="1:16" ht="12" x14ac:dyDescent="0.2">
      <c r="A232" s="1">
        <v>231</v>
      </c>
      <c r="B232" s="23" t="s">
        <v>306</v>
      </c>
      <c r="C232" s="1">
        <v>1210148</v>
      </c>
      <c r="D232" s="1" t="str">
        <f t="shared" si="6"/>
        <v>-</v>
      </c>
      <c r="E232" s="1" t="str">
        <f t="shared" si="7"/>
        <v>-</v>
      </c>
      <c r="F232" s="1">
        <v>454</v>
      </c>
      <c r="G232" s="1">
        <v>71</v>
      </c>
      <c r="H232" s="16">
        <v>1.008</v>
      </c>
      <c r="I232" s="17">
        <v>82.75</v>
      </c>
      <c r="J232" s="1" t="s">
        <v>447</v>
      </c>
      <c r="K232" s="17">
        <v>46.21</v>
      </c>
      <c r="L232" s="17">
        <v>46.21</v>
      </c>
      <c r="M232" s="4">
        <v>40777</v>
      </c>
      <c r="N232" s="2">
        <f>_xlfn.MAXIFS(History!C$9:C$157,History!D$9:D$157,B232)</f>
        <v>0</v>
      </c>
      <c r="O232" s="2">
        <f>_xlfn.MAXIFS(History!K$2:K$157,History!D$2:D$157,B232)</f>
        <v>0</v>
      </c>
      <c r="P232" s="2">
        <f>_xlfn.MAXIFS(History_Typemaster!K$2:K$611,History_Typemaster!D$2:D$611,B232)</f>
        <v>0</v>
      </c>
    </row>
    <row r="233" spans="1:16" ht="12" x14ac:dyDescent="0.2">
      <c r="A233" s="1">
        <v>232</v>
      </c>
      <c r="B233" s="23" t="s">
        <v>307</v>
      </c>
      <c r="C233" s="1">
        <v>1210089</v>
      </c>
      <c r="D233" s="1" t="str">
        <f t="shared" si="6"/>
        <v>-</v>
      </c>
      <c r="E233" s="1" t="str">
        <f t="shared" si="7"/>
        <v>-</v>
      </c>
      <c r="F233" s="1">
        <v>502</v>
      </c>
      <c r="G233" s="1">
        <v>16</v>
      </c>
      <c r="H233" s="16">
        <v>1.008</v>
      </c>
      <c r="I233" s="17">
        <v>83.59</v>
      </c>
      <c r="J233" s="1" t="s">
        <v>454</v>
      </c>
      <c r="K233" s="17">
        <v>63.35</v>
      </c>
      <c r="L233" s="17">
        <v>63.35</v>
      </c>
      <c r="M233" s="4">
        <v>40278</v>
      </c>
      <c r="N233" s="2">
        <f>_xlfn.MAXIFS(History!C$9:C$157,History!D$9:D$157,B233)</f>
        <v>0</v>
      </c>
      <c r="O233" s="2">
        <f>_xlfn.MAXIFS(History!K$2:K$157,History!D$2:D$157,B233)</f>
        <v>0</v>
      </c>
      <c r="P233" s="2">
        <f>_xlfn.MAXIFS(History_Typemaster!K$2:K$611,History_Typemaster!D$2:D$611,B233)</f>
        <v>0</v>
      </c>
    </row>
    <row r="234" spans="1:16" ht="12" x14ac:dyDescent="0.2">
      <c r="A234" s="1">
        <v>233</v>
      </c>
      <c r="B234" s="23" t="s">
        <v>308</v>
      </c>
      <c r="C234" s="1">
        <v>1210316</v>
      </c>
      <c r="D234" s="1" t="str">
        <f t="shared" si="6"/>
        <v>-</v>
      </c>
      <c r="E234" s="1" t="str">
        <f t="shared" si="7"/>
        <v>-</v>
      </c>
      <c r="F234" s="1">
        <v>306</v>
      </c>
      <c r="G234" s="1">
        <v>90</v>
      </c>
      <c r="H234" s="16">
        <v>1.0069999999999999</v>
      </c>
      <c r="I234" s="17">
        <v>97.31</v>
      </c>
      <c r="J234" s="1" t="s">
        <v>475</v>
      </c>
      <c r="K234" s="17">
        <v>45.17</v>
      </c>
      <c r="L234" s="17">
        <v>45.17</v>
      </c>
      <c r="M234" s="4">
        <v>40267</v>
      </c>
      <c r="N234" s="2">
        <f>_xlfn.MAXIFS(History!C$9:C$157,History!D$9:D$157,B234)</f>
        <v>0</v>
      </c>
      <c r="O234" s="2">
        <f>_xlfn.MAXIFS(History!K$2:K$157,History!D$2:D$157,B234)</f>
        <v>0</v>
      </c>
      <c r="P234" s="2">
        <f>_xlfn.MAXIFS(History_Typemaster!K$2:K$611,History_Typemaster!D$2:D$611,B234)</f>
        <v>0</v>
      </c>
    </row>
    <row r="235" spans="1:16" ht="12" x14ac:dyDescent="0.2">
      <c r="A235" s="1">
        <v>234</v>
      </c>
      <c r="B235" s="23" t="s">
        <v>309</v>
      </c>
      <c r="C235" s="1">
        <v>1210306</v>
      </c>
      <c r="D235" s="1" t="str">
        <f t="shared" si="6"/>
        <v>-</v>
      </c>
      <c r="E235" s="1" t="str">
        <f t="shared" si="7"/>
        <v>-</v>
      </c>
      <c r="F235" s="1">
        <v>498</v>
      </c>
      <c r="G235" s="1">
        <v>16</v>
      </c>
      <c r="H235" s="16">
        <v>1.0069999999999999</v>
      </c>
      <c r="I235" s="17">
        <v>84.01</v>
      </c>
      <c r="J235" s="1" t="s">
        <v>445</v>
      </c>
      <c r="K235" s="17">
        <v>65.930000000000007</v>
      </c>
      <c r="L235" s="17">
        <v>65.930000000000007</v>
      </c>
      <c r="M235" s="4">
        <v>42948</v>
      </c>
      <c r="N235" s="2">
        <f>_xlfn.MAXIFS(History!C$9:C$157,History!D$9:D$157,B235)</f>
        <v>0</v>
      </c>
      <c r="O235" s="2">
        <f>_xlfn.MAXIFS(History!K$2:K$157,History!D$2:D$157,B235)</f>
        <v>0</v>
      </c>
      <c r="P235" s="2">
        <f>_xlfn.MAXIFS(History_Typemaster!K$2:K$611,History_Typemaster!D$2:D$611,B235)</f>
        <v>0</v>
      </c>
    </row>
    <row r="236" spans="1:16" ht="12" x14ac:dyDescent="0.2">
      <c r="A236" s="1">
        <v>235</v>
      </c>
      <c r="B236" s="23" t="s">
        <v>310</v>
      </c>
      <c r="C236" s="1">
        <v>1210400</v>
      </c>
      <c r="D236" s="1" t="str">
        <f t="shared" si="6"/>
        <v>-</v>
      </c>
      <c r="E236" s="1" t="str">
        <f t="shared" si="7"/>
        <v>-</v>
      </c>
      <c r="F236" s="1">
        <v>496</v>
      </c>
      <c r="G236" s="1">
        <v>36</v>
      </c>
      <c r="H236" s="16">
        <v>1.0069999999999999</v>
      </c>
      <c r="I236" s="17">
        <v>109.31</v>
      </c>
      <c r="J236" s="1" t="s">
        <v>471</v>
      </c>
      <c r="K236" s="17">
        <v>83.6</v>
      </c>
      <c r="L236" s="17">
        <v>83.6</v>
      </c>
      <c r="M236" s="4">
        <v>41713</v>
      </c>
      <c r="N236" s="2">
        <f>_xlfn.MAXIFS(History!C$9:C$157,History!D$9:D$157,B236)</f>
        <v>0</v>
      </c>
      <c r="O236" s="2">
        <f>_xlfn.MAXIFS(History!K$2:K$157,History!D$2:D$157,B236)</f>
        <v>0</v>
      </c>
      <c r="P236" s="2">
        <f>_xlfn.MAXIFS(History_Typemaster!K$2:K$611,History_Typemaster!D$2:D$611,B236)</f>
        <v>0</v>
      </c>
    </row>
    <row r="237" spans="1:16" ht="12" x14ac:dyDescent="0.2">
      <c r="A237" s="1">
        <v>236</v>
      </c>
      <c r="B237" s="23" t="s">
        <v>311</v>
      </c>
      <c r="C237" s="1">
        <v>1210061</v>
      </c>
      <c r="D237" s="1" t="str">
        <f t="shared" si="6"/>
        <v>-</v>
      </c>
      <c r="E237" s="1" t="str">
        <f t="shared" si="7"/>
        <v>-</v>
      </c>
      <c r="F237" s="1">
        <v>292</v>
      </c>
      <c r="G237" s="1">
        <v>103</v>
      </c>
      <c r="H237" s="16">
        <v>1.006</v>
      </c>
      <c r="I237" s="17">
        <v>83.58</v>
      </c>
      <c r="J237" s="1" t="s">
        <v>454</v>
      </c>
      <c r="K237" s="17">
        <v>45.21</v>
      </c>
      <c r="L237" s="17">
        <v>44.52</v>
      </c>
      <c r="M237" s="4">
        <v>40262</v>
      </c>
      <c r="N237" s="2">
        <f>_xlfn.MAXIFS(History!C$9:C$157,History!D$9:D$157,B237)</f>
        <v>0</v>
      </c>
      <c r="O237" s="2">
        <f>_xlfn.MAXIFS(History!K$2:K$157,History!D$2:D$157,B237)</f>
        <v>0</v>
      </c>
      <c r="P237" s="2">
        <f>_xlfn.MAXIFS(History_Typemaster!K$2:K$611,History_Typemaster!D$2:D$611,B237)</f>
        <v>0</v>
      </c>
    </row>
    <row r="238" spans="1:16" ht="12" x14ac:dyDescent="0.2">
      <c r="A238" s="1">
        <v>237</v>
      </c>
      <c r="B238" s="23" t="s">
        <v>105</v>
      </c>
      <c r="C238" s="1">
        <v>1210414</v>
      </c>
      <c r="D238" s="1" t="str">
        <f t="shared" si="6"/>
        <v>Mega</v>
      </c>
      <c r="E238" s="1" t="str">
        <f t="shared" si="7"/>
        <v>-</v>
      </c>
      <c r="F238" s="1">
        <v>529</v>
      </c>
      <c r="G238" s="1">
        <v>43</v>
      </c>
      <c r="H238" s="16">
        <v>1.004</v>
      </c>
      <c r="I238" s="17">
        <v>127.18</v>
      </c>
      <c r="J238" s="1" t="s">
        <v>470</v>
      </c>
      <c r="K238" s="17">
        <v>77.58</v>
      </c>
      <c r="L238" s="17">
        <v>77.58</v>
      </c>
      <c r="M238" s="4">
        <v>40178</v>
      </c>
      <c r="N238" s="2">
        <f>_xlfn.MAXIFS(History!C$9:C$157,History!D$9:D$157,B238)</f>
        <v>86.97</v>
      </c>
      <c r="O238" s="2">
        <f>_xlfn.MAXIFS(History!K$2:K$157,History!D$2:D$157,B238)</f>
        <v>91.754999999999995</v>
      </c>
      <c r="P238" s="2">
        <f>_xlfn.MAXIFS(History_Typemaster!K$2:K$611,History_Typemaster!D$2:D$611,B238)</f>
        <v>0</v>
      </c>
    </row>
    <row r="239" spans="1:16" ht="12" x14ac:dyDescent="0.2">
      <c r="A239" s="1">
        <v>238</v>
      </c>
      <c r="B239" s="23" t="s">
        <v>298</v>
      </c>
      <c r="C239" s="1">
        <v>1210179</v>
      </c>
      <c r="D239" s="1" t="str">
        <f t="shared" si="6"/>
        <v>-</v>
      </c>
      <c r="E239" s="1" t="str">
        <f t="shared" si="7"/>
        <v>-</v>
      </c>
      <c r="F239" s="1">
        <v>626</v>
      </c>
      <c r="G239" s="1">
        <v>9</v>
      </c>
      <c r="H239" s="16">
        <v>1.004</v>
      </c>
      <c r="I239" s="17">
        <v>84.07</v>
      </c>
      <c r="J239" s="1" t="s">
        <v>445</v>
      </c>
      <c r="K239" s="17">
        <v>58.85</v>
      </c>
      <c r="L239" s="17">
        <v>58.85</v>
      </c>
      <c r="M239" s="4">
        <v>41166</v>
      </c>
      <c r="N239" s="2">
        <f>_xlfn.MAXIFS(History!C$9:C$157,History!D$9:D$157,B239)</f>
        <v>0</v>
      </c>
      <c r="O239" s="2">
        <f>_xlfn.MAXIFS(History!K$2:K$157,History!D$2:D$157,B239)</f>
        <v>0</v>
      </c>
      <c r="P239" s="2">
        <f>_xlfn.MAXIFS(History_Typemaster!K$2:K$611,History_Typemaster!D$2:D$611,B239)</f>
        <v>0</v>
      </c>
    </row>
    <row r="240" spans="1:16" ht="12" x14ac:dyDescent="0.2">
      <c r="A240" s="1">
        <v>239</v>
      </c>
      <c r="B240" s="23" t="s">
        <v>312</v>
      </c>
      <c r="C240" s="1">
        <v>1210109</v>
      </c>
      <c r="D240" s="1" t="str">
        <f t="shared" si="6"/>
        <v>-</v>
      </c>
      <c r="E240" s="1" t="str">
        <f t="shared" si="7"/>
        <v>-</v>
      </c>
      <c r="F240" s="1">
        <v>344</v>
      </c>
      <c r="G240" s="1">
        <v>83</v>
      </c>
      <c r="H240" s="16">
        <v>1.004</v>
      </c>
      <c r="I240" s="17">
        <v>100.5</v>
      </c>
      <c r="J240" s="1" t="s">
        <v>514</v>
      </c>
      <c r="K240" s="17">
        <v>54.35</v>
      </c>
      <c r="L240" s="17">
        <v>54.35</v>
      </c>
      <c r="M240" s="4">
        <v>40254</v>
      </c>
      <c r="N240" s="2">
        <f>_xlfn.MAXIFS(History!C$9:C$157,History!D$9:D$157,B240)</f>
        <v>0</v>
      </c>
      <c r="O240" s="2">
        <f>_xlfn.MAXIFS(History!K$2:K$157,History!D$2:D$157,B240)</f>
        <v>0</v>
      </c>
      <c r="P240" s="2">
        <f>_xlfn.MAXIFS(History_Typemaster!K$2:K$611,History_Typemaster!D$2:D$611,B240)</f>
        <v>0</v>
      </c>
    </row>
    <row r="241" spans="1:16" ht="12" x14ac:dyDescent="0.2">
      <c r="A241" s="1">
        <v>240</v>
      </c>
      <c r="B241" s="23" t="s">
        <v>122</v>
      </c>
      <c r="C241" s="1">
        <v>1210158</v>
      </c>
      <c r="D241" s="1" t="str">
        <f t="shared" si="6"/>
        <v>-</v>
      </c>
      <c r="E241" s="1" t="str">
        <f t="shared" si="7"/>
        <v>Typemaster</v>
      </c>
      <c r="F241" s="1">
        <v>591</v>
      </c>
      <c r="G241" s="1">
        <v>53</v>
      </c>
      <c r="H241" s="16">
        <v>1.0029999999999999</v>
      </c>
      <c r="I241" s="17">
        <v>79.62</v>
      </c>
      <c r="J241" s="1" t="s">
        <v>445</v>
      </c>
      <c r="K241" s="17">
        <v>54.2</v>
      </c>
      <c r="L241" s="17">
        <v>54.2</v>
      </c>
      <c r="M241" s="4">
        <v>40179</v>
      </c>
      <c r="N241" s="2">
        <f>_xlfn.MAXIFS(History!C$9:C$157,History!D$9:D$157,B241)</f>
        <v>77.099999999999994</v>
      </c>
      <c r="O241" s="2">
        <f>_xlfn.MAXIFS(History!K$2:K$157,History!D$2:D$157,B241)</f>
        <v>76.584000000000003</v>
      </c>
      <c r="P241" s="2">
        <f>_xlfn.MAXIFS(History_Typemaster!K$2:K$611,History_Typemaster!D$2:D$611,B241)</f>
        <v>76.584000000000003</v>
      </c>
    </row>
    <row r="242" spans="1:16" ht="12" x14ac:dyDescent="0.2">
      <c r="A242" s="1">
        <v>241</v>
      </c>
      <c r="B242" s="23" t="s">
        <v>313</v>
      </c>
      <c r="C242" s="1">
        <v>1210115</v>
      </c>
      <c r="D242" s="1" t="str">
        <f t="shared" si="6"/>
        <v>-</v>
      </c>
      <c r="E242" s="1" t="str">
        <f t="shared" si="7"/>
        <v>-</v>
      </c>
      <c r="F242" s="1">
        <v>409</v>
      </c>
      <c r="G242" s="1">
        <v>75</v>
      </c>
      <c r="H242" s="16">
        <v>1.0029999999999999</v>
      </c>
      <c r="I242" s="17">
        <v>119.22</v>
      </c>
      <c r="J242" s="1" t="s">
        <v>449</v>
      </c>
      <c r="K242" s="17">
        <v>49.29</v>
      </c>
      <c r="L242" s="17">
        <v>49.29</v>
      </c>
      <c r="M242" s="4">
        <v>40254</v>
      </c>
      <c r="N242" s="2">
        <f>_xlfn.MAXIFS(History!C$9:C$157,History!D$9:D$157,B242)</f>
        <v>0</v>
      </c>
      <c r="O242" s="2">
        <f>_xlfn.MAXIFS(History!K$2:K$157,History!D$2:D$157,B242)</f>
        <v>0</v>
      </c>
      <c r="P242" s="2">
        <f>_xlfn.MAXIFS(History_Typemaster!K$2:K$611,History_Typemaster!D$2:D$611,B242)</f>
        <v>0</v>
      </c>
    </row>
    <row r="243" spans="1:16" ht="12" x14ac:dyDescent="0.2">
      <c r="A243" s="1">
        <v>242</v>
      </c>
      <c r="B243" s="23" t="s">
        <v>314</v>
      </c>
      <c r="C243" s="1">
        <v>1210003</v>
      </c>
      <c r="D243" s="1" t="str">
        <f t="shared" si="6"/>
        <v>-</v>
      </c>
      <c r="E243" s="1" t="str">
        <f t="shared" si="7"/>
        <v>-</v>
      </c>
      <c r="F243" s="1">
        <v>483</v>
      </c>
      <c r="G243" s="1">
        <v>46</v>
      </c>
      <c r="H243" s="16">
        <v>1.0029999999999999</v>
      </c>
      <c r="I243" s="17">
        <v>83.35</v>
      </c>
      <c r="J243" s="1" t="s">
        <v>533</v>
      </c>
      <c r="K243" s="17">
        <v>50.74</v>
      </c>
      <c r="L243" s="17">
        <v>50.74</v>
      </c>
      <c r="M243" s="4">
        <v>40331</v>
      </c>
      <c r="N243" s="2">
        <f>_xlfn.MAXIFS(History!C$9:C$157,History!D$9:D$157,B243)</f>
        <v>0</v>
      </c>
      <c r="O243" s="2">
        <f>_xlfn.MAXIFS(History!K$2:K$157,History!D$2:D$157,B243)</f>
        <v>0</v>
      </c>
      <c r="P243" s="2">
        <f>_xlfn.MAXIFS(History_Typemaster!K$2:K$611,History_Typemaster!D$2:D$611,B243)</f>
        <v>0</v>
      </c>
    </row>
    <row r="244" spans="1:16" ht="12" x14ac:dyDescent="0.2">
      <c r="A244" s="1">
        <v>243</v>
      </c>
      <c r="B244" s="23" t="s">
        <v>315</v>
      </c>
      <c r="C244" s="1">
        <v>1210230</v>
      </c>
      <c r="D244" s="1" t="str">
        <f t="shared" si="6"/>
        <v>-</v>
      </c>
      <c r="E244" s="1" t="str">
        <f t="shared" si="7"/>
        <v>-</v>
      </c>
      <c r="F244" s="1">
        <v>339</v>
      </c>
      <c r="G244" s="1">
        <v>101</v>
      </c>
      <c r="H244" s="16">
        <v>1.0029999999999999</v>
      </c>
      <c r="I244" s="17">
        <v>76.05</v>
      </c>
      <c r="J244" s="1" t="s">
        <v>445</v>
      </c>
      <c r="K244" s="17">
        <v>46.06</v>
      </c>
      <c r="L244" s="17">
        <v>45.84</v>
      </c>
      <c r="M244" s="4">
        <v>40254</v>
      </c>
      <c r="N244" s="2">
        <f>_xlfn.MAXIFS(History!C$9:C$157,History!D$9:D$157,B244)</f>
        <v>0</v>
      </c>
      <c r="O244" s="2">
        <f>_xlfn.MAXIFS(History!K$2:K$157,History!D$2:D$157,B244)</f>
        <v>0</v>
      </c>
      <c r="P244" s="2">
        <f>_xlfn.MAXIFS(History_Typemaster!K$2:K$611,History_Typemaster!D$2:D$611,B244)</f>
        <v>0</v>
      </c>
    </row>
    <row r="245" spans="1:16" ht="12" x14ac:dyDescent="0.2">
      <c r="A245" s="1">
        <v>244</v>
      </c>
      <c r="B245" s="23" t="s">
        <v>228</v>
      </c>
      <c r="C245" s="1">
        <v>1210222</v>
      </c>
      <c r="D245" s="1" t="str">
        <f t="shared" si="6"/>
        <v>-</v>
      </c>
      <c r="E245" s="1" t="str">
        <f t="shared" si="7"/>
        <v>-</v>
      </c>
      <c r="F245" s="1">
        <v>544</v>
      </c>
      <c r="G245" s="1">
        <v>13</v>
      </c>
      <c r="H245" s="16">
        <v>1.002</v>
      </c>
      <c r="I245" s="17">
        <v>84.44</v>
      </c>
      <c r="J245" s="1" t="s">
        <v>452</v>
      </c>
      <c r="K245" s="17">
        <v>63.85</v>
      </c>
      <c r="L245" s="17">
        <v>63.85</v>
      </c>
      <c r="M245" s="4">
        <v>40177</v>
      </c>
      <c r="N245" s="2">
        <f>_xlfn.MAXIFS(History!C$9:C$157,History!D$9:D$157,B245)</f>
        <v>0</v>
      </c>
      <c r="O245" s="2">
        <f>_xlfn.MAXIFS(History!K$2:K$157,History!D$2:D$157,B245)</f>
        <v>0</v>
      </c>
      <c r="P245" s="2">
        <f>_xlfn.MAXIFS(History_Typemaster!K$2:K$611,History_Typemaster!D$2:D$611,B245)</f>
        <v>0</v>
      </c>
    </row>
    <row r="246" spans="1:16" ht="12" x14ac:dyDescent="0.2">
      <c r="A246" s="1">
        <v>245</v>
      </c>
      <c r="B246" s="23" t="s">
        <v>316</v>
      </c>
      <c r="C246" s="1">
        <v>1210191</v>
      </c>
      <c r="D246" s="1" t="str">
        <f t="shared" si="6"/>
        <v>-</v>
      </c>
      <c r="E246" s="1" t="str">
        <f t="shared" si="7"/>
        <v>-</v>
      </c>
      <c r="F246" s="1">
        <v>258</v>
      </c>
      <c r="G246" s="1">
        <v>59</v>
      </c>
      <c r="H246" s="16">
        <v>1.002</v>
      </c>
      <c r="I246" s="17">
        <v>54.48</v>
      </c>
      <c r="J246" s="1" t="s">
        <v>534</v>
      </c>
      <c r="K246" s="17">
        <v>25.95</v>
      </c>
      <c r="L246" s="17">
        <v>25.95</v>
      </c>
      <c r="M246" s="4">
        <v>40873</v>
      </c>
      <c r="N246" s="2">
        <f>_xlfn.MAXIFS(History!C$9:C$157,History!D$9:D$157,B246)</f>
        <v>0</v>
      </c>
      <c r="O246" s="2">
        <f>_xlfn.MAXIFS(History!K$2:K$157,History!D$2:D$157,B246)</f>
        <v>0</v>
      </c>
      <c r="P246" s="2">
        <f>_xlfn.MAXIFS(History_Typemaster!K$2:K$611,History_Typemaster!D$2:D$611,B246)</f>
        <v>0</v>
      </c>
    </row>
    <row r="247" spans="1:16" ht="12" x14ac:dyDescent="0.2">
      <c r="A247" s="1">
        <v>246</v>
      </c>
      <c r="B247" s="23" t="s">
        <v>272</v>
      </c>
      <c r="C247" s="1">
        <v>1210314</v>
      </c>
      <c r="D247" s="1" t="str">
        <f t="shared" si="6"/>
        <v>-</v>
      </c>
      <c r="E247" s="1" t="str">
        <f t="shared" si="7"/>
        <v>-</v>
      </c>
      <c r="F247" s="1">
        <v>296</v>
      </c>
      <c r="G247" s="1">
        <v>77</v>
      </c>
      <c r="H247" s="16">
        <v>1.002</v>
      </c>
      <c r="I247" s="17">
        <v>82.2</v>
      </c>
      <c r="J247" s="1" t="s">
        <v>481</v>
      </c>
      <c r="K247" s="17">
        <v>29.98</v>
      </c>
      <c r="L247" s="17">
        <v>29.98</v>
      </c>
      <c r="M247" s="4">
        <v>40194</v>
      </c>
      <c r="N247" s="2">
        <f>_xlfn.MAXIFS(History!C$9:C$157,History!D$9:D$157,B247)</f>
        <v>0</v>
      </c>
      <c r="O247" s="2">
        <f>_xlfn.MAXIFS(History!K$2:K$157,History!D$2:D$157,B247)</f>
        <v>0</v>
      </c>
      <c r="P247" s="2">
        <f>_xlfn.MAXIFS(History_Typemaster!K$2:K$611,History_Typemaster!D$2:D$611,B247)</f>
        <v>0</v>
      </c>
    </row>
    <row r="248" spans="1:16" ht="12" x14ac:dyDescent="0.2">
      <c r="A248" s="1">
        <v>247</v>
      </c>
      <c r="B248" s="23" t="s">
        <v>317</v>
      </c>
      <c r="C248" s="1">
        <v>1210097</v>
      </c>
      <c r="D248" s="1" t="str">
        <f t="shared" si="6"/>
        <v>-</v>
      </c>
      <c r="E248" s="1" t="str">
        <f t="shared" si="7"/>
        <v>-</v>
      </c>
      <c r="F248" s="1">
        <v>260</v>
      </c>
      <c r="G248" s="1">
        <v>149</v>
      </c>
      <c r="H248" s="16">
        <v>1.0009999999999999</v>
      </c>
      <c r="I248" s="17">
        <v>94.18</v>
      </c>
      <c r="J248" s="1" t="s">
        <v>454</v>
      </c>
      <c r="K248" s="17">
        <v>53.93</v>
      </c>
      <c r="L248" s="17">
        <v>44.03</v>
      </c>
      <c r="M248" s="4">
        <v>40177</v>
      </c>
      <c r="N248" s="2">
        <f>_xlfn.MAXIFS(History!C$9:C$157,History!D$9:D$157,B248)</f>
        <v>0</v>
      </c>
      <c r="O248" s="2">
        <f>_xlfn.MAXIFS(History!K$2:K$157,History!D$2:D$157,B248)</f>
        <v>0</v>
      </c>
      <c r="P248" s="2">
        <f>_xlfn.MAXIFS(History_Typemaster!K$2:K$611,History_Typemaster!D$2:D$611,B248)</f>
        <v>0</v>
      </c>
    </row>
    <row r="249" spans="1:16" ht="12" x14ac:dyDescent="0.2">
      <c r="A249" s="1">
        <v>248</v>
      </c>
      <c r="B249" s="23" t="s">
        <v>132</v>
      </c>
      <c r="C249" s="1">
        <v>1210296</v>
      </c>
      <c r="D249" s="1" t="str">
        <f t="shared" si="6"/>
        <v>-</v>
      </c>
      <c r="E249" s="1" t="str">
        <f t="shared" si="7"/>
        <v>-</v>
      </c>
      <c r="F249" s="1">
        <v>275</v>
      </c>
      <c r="G249" s="1">
        <v>126</v>
      </c>
      <c r="H249" s="16">
        <v>1.0009999999999999</v>
      </c>
      <c r="I249" s="17">
        <v>71.44</v>
      </c>
      <c r="J249" s="1" t="s">
        <v>476</v>
      </c>
      <c r="K249" s="17">
        <v>46.08</v>
      </c>
      <c r="L249" s="17">
        <v>40.07</v>
      </c>
      <c r="M249" s="4">
        <v>40251</v>
      </c>
      <c r="N249" s="2">
        <f>_xlfn.MAXIFS(History!C$9:C$157,History!D$9:D$157,B249)</f>
        <v>68.260000000000005</v>
      </c>
      <c r="O249" s="2">
        <f>_xlfn.MAXIFS(History!K$2:K$157,History!D$2:D$157,B249)</f>
        <v>50.412857142857135</v>
      </c>
      <c r="P249" s="2">
        <f>_xlfn.MAXIFS(History_Typemaster!K$2:K$611,History_Typemaster!D$2:D$611,B249)</f>
        <v>50.412857142857135</v>
      </c>
    </row>
    <row r="250" spans="1:16" ht="12" x14ac:dyDescent="0.2">
      <c r="A250" s="1">
        <v>249</v>
      </c>
      <c r="B250" s="23" t="s">
        <v>318</v>
      </c>
      <c r="C250" s="1">
        <v>1210323</v>
      </c>
      <c r="D250" s="1" t="str">
        <f t="shared" si="6"/>
        <v>-</v>
      </c>
      <c r="E250" s="1" t="str">
        <f t="shared" si="7"/>
        <v>-</v>
      </c>
      <c r="F250" s="1">
        <v>322</v>
      </c>
      <c r="G250" s="1">
        <v>87</v>
      </c>
      <c r="H250" s="16">
        <v>1.0009999999999999</v>
      </c>
      <c r="I250" s="17">
        <v>86.04</v>
      </c>
      <c r="J250" s="1" t="s">
        <v>473</v>
      </c>
      <c r="K250" s="17">
        <v>46.19</v>
      </c>
      <c r="L250" s="17">
        <v>46.19</v>
      </c>
      <c r="M250" s="4">
        <v>40894</v>
      </c>
      <c r="N250" s="2">
        <f>_xlfn.MAXIFS(History!C$9:C$157,History!D$9:D$157,B250)</f>
        <v>0</v>
      </c>
      <c r="O250" s="2">
        <f>_xlfn.MAXIFS(History!K$2:K$157,History!D$2:D$157,B250)</f>
        <v>0</v>
      </c>
      <c r="P250" s="2">
        <f>_xlfn.MAXIFS(History_Typemaster!K$2:K$611,History_Typemaster!D$2:D$611,B250)</f>
        <v>0</v>
      </c>
    </row>
    <row r="251" spans="1:16" ht="12" x14ac:dyDescent="0.2">
      <c r="A251" s="1">
        <v>250</v>
      </c>
      <c r="B251" s="23" t="s">
        <v>319</v>
      </c>
      <c r="C251" s="1">
        <v>1210303</v>
      </c>
      <c r="D251" s="1" t="str">
        <f t="shared" si="6"/>
        <v>-</v>
      </c>
      <c r="E251" s="1" t="str">
        <f t="shared" si="7"/>
        <v>-</v>
      </c>
      <c r="F251" s="1">
        <v>542</v>
      </c>
      <c r="G251" s="1">
        <v>23</v>
      </c>
      <c r="H251" s="16">
        <v>1</v>
      </c>
      <c r="I251" s="17">
        <v>80.61</v>
      </c>
      <c r="J251" s="1" t="s">
        <v>454</v>
      </c>
      <c r="K251" s="17">
        <v>61.56</v>
      </c>
      <c r="L251" s="17">
        <v>61.56</v>
      </c>
      <c r="M251" s="4">
        <v>40592</v>
      </c>
      <c r="N251" s="2">
        <f>_xlfn.MAXIFS(History!C$9:C$157,History!D$9:D$157,B251)</f>
        <v>0</v>
      </c>
      <c r="O251" s="2">
        <f>_xlfn.MAXIFS(History!K$2:K$157,History!D$2:D$157,B251)</f>
        <v>0</v>
      </c>
      <c r="P251" s="2">
        <f>_xlfn.MAXIFS(History_Typemaster!K$2:K$611,History_Typemaster!D$2:D$611,B251)</f>
        <v>0</v>
      </c>
    </row>
    <row r="252" spans="1:16" ht="12" x14ac:dyDescent="0.2">
      <c r="A252" s="1">
        <v>251</v>
      </c>
      <c r="B252" s="23" t="s">
        <v>320</v>
      </c>
      <c r="C252" s="1">
        <v>1210304</v>
      </c>
      <c r="D252" s="1" t="str">
        <f t="shared" si="6"/>
        <v>-</v>
      </c>
      <c r="E252" s="1" t="str">
        <f t="shared" si="7"/>
        <v>-</v>
      </c>
      <c r="F252" s="1">
        <v>262</v>
      </c>
      <c r="G252" s="1">
        <v>82</v>
      </c>
      <c r="H252" s="16">
        <v>1</v>
      </c>
      <c r="I252" s="17">
        <v>91.01</v>
      </c>
      <c r="J252" s="1" t="s">
        <v>535</v>
      </c>
      <c r="K252" s="17">
        <v>41.83</v>
      </c>
      <c r="L252" s="17">
        <v>41.83</v>
      </c>
      <c r="M252" s="4">
        <v>40240</v>
      </c>
      <c r="N252" s="2">
        <f>_xlfn.MAXIFS(History!C$9:C$157,History!D$9:D$157,B252)</f>
        <v>0</v>
      </c>
      <c r="O252" s="2">
        <f>_xlfn.MAXIFS(History!K$2:K$157,History!D$2:D$157,B252)</f>
        <v>0</v>
      </c>
      <c r="P252" s="2">
        <f>_xlfn.MAXIFS(History_Typemaster!K$2:K$611,History_Typemaster!D$2:D$611,B252)</f>
        <v>0</v>
      </c>
    </row>
    <row r="253" spans="1:16" ht="12" x14ac:dyDescent="0.2">
      <c r="A253" s="1">
        <v>252</v>
      </c>
      <c r="B253" s="23" t="s">
        <v>321</v>
      </c>
      <c r="C253" s="1">
        <v>1210170</v>
      </c>
      <c r="D253" s="1" t="str">
        <f t="shared" si="6"/>
        <v>-</v>
      </c>
      <c r="E253" s="1" t="str">
        <f t="shared" si="7"/>
        <v>-</v>
      </c>
      <c r="F253" s="1">
        <v>453</v>
      </c>
      <c r="G253" s="1">
        <v>47</v>
      </c>
      <c r="H253" s="16">
        <v>1</v>
      </c>
      <c r="I253" s="17">
        <v>93.43</v>
      </c>
      <c r="J253" s="1" t="s">
        <v>452</v>
      </c>
      <c r="K253" s="17">
        <v>54.53</v>
      </c>
      <c r="L253" s="17">
        <v>54.53</v>
      </c>
      <c r="M253" s="4">
        <v>40178</v>
      </c>
      <c r="N253" s="2">
        <f>_xlfn.MAXIFS(History!C$9:C$157,History!D$9:D$157,B253)</f>
        <v>0</v>
      </c>
      <c r="O253" s="2">
        <f>_xlfn.MAXIFS(History!K$2:K$157,History!D$2:D$157,B253)</f>
        <v>0</v>
      </c>
      <c r="P253" s="2">
        <f>_xlfn.MAXIFS(History_Typemaster!K$2:K$611,History_Typemaster!D$2:D$611,B253)</f>
        <v>0</v>
      </c>
    </row>
    <row r="254" spans="1:16" ht="12" x14ac:dyDescent="0.2">
      <c r="A254" s="1">
        <v>253</v>
      </c>
      <c r="B254" s="23" t="s">
        <v>322</v>
      </c>
      <c r="C254" s="1">
        <v>1210198</v>
      </c>
      <c r="D254" s="1" t="str">
        <f t="shared" si="6"/>
        <v>-</v>
      </c>
      <c r="E254" s="1" t="str">
        <f t="shared" si="7"/>
        <v>-</v>
      </c>
      <c r="F254" s="1">
        <v>511</v>
      </c>
      <c r="G254" s="1">
        <v>14</v>
      </c>
      <c r="H254" s="16">
        <v>0.998</v>
      </c>
      <c r="I254" s="17">
        <v>80.62</v>
      </c>
      <c r="J254" s="1" t="s">
        <v>454</v>
      </c>
      <c r="K254" s="17">
        <v>60.81</v>
      </c>
      <c r="L254" s="17">
        <v>60.81</v>
      </c>
      <c r="M254" s="4">
        <v>42473</v>
      </c>
      <c r="N254" s="2">
        <f>_xlfn.MAXIFS(History!C$9:C$157,History!D$9:D$157,B254)</f>
        <v>0</v>
      </c>
      <c r="O254" s="2">
        <f>_xlfn.MAXIFS(History!K$2:K$157,History!D$2:D$157,B254)</f>
        <v>0</v>
      </c>
      <c r="P254" s="2">
        <f>_xlfn.MAXIFS(History_Typemaster!K$2:K$611,History_Typemaster!D$2:D$611,B254)</f>
        <v>0</v>
      </c>
    </row>
    <row r="255" spans="1:16" ht="12" x14ac:dyDescent="0.2">
      <c r="A255" s="1">
        <v>254</v>
      </c>
      <c r="B255" s="23" t="s">
        <v>323</v>
      </c>
      <c r="C255" s="1">
        <v>1210006</v>
      </c>
      <c r="D255" s="1" t="str">
        <f t="shared" si="6"/>
        <v>-</v>
      </c>
      <c r="E255" s="1" t="str">
        <f t="shared" si="7"/>
        <v>-</v>
      </c>
      <c r="F255" s="1">
        <v>544</v>
      </c>
      <c r="G255" s="1">
        <v>58</v>
      </c>
      <c r="H255" s="16">
        <v>0.998</v>
      </c>
      <c r="I255" s="17">
        <v>75.900000000000006</v>
      </c>
      <c r="J255" s="1" t="s">
        <v>458</v>
      </c>
      <c r="K255" s="17">
        <v>50.71</v>
      </c>
      <c r="L255" s="17">
        <v>50.71</v>
      </c>
      <c r="M255" s="4">
        <v>40177</v>
      </c>
      <c r="N255" s="2">
        <f>_xlfn.MAXIFS(History!C$9:C$157,History!D$9:D$157,B255)</f>
        <v>0</v>
      </c>
      <c r="O255" s="2">
        <f>_xlfn.MAXIFS(History!K$2:K$157,History!D$2:D$157,B255)</f>
        <v>0</v>
      </c>
      <c r="P255" s="2">
        <f>_xlfn.MAXIFS(History_Typemaster!K$2:K$611,History_Typemaster!D$2:D$611,B255)</f>
        <v>0</v>
      </c>
    </row>
    <row r="256" spans="1:16" ht="12" x14ac:dyDescent="0.2">
      <c r="A256" s="1">
        <v>255</v>
      </c>
      <c r="B256" s="23" t="s">
        <v>324</v>
      </c>
      <c r="C256" s="1">
        <v>1210353</v>
      </c>
      <c r="D256" s="1" t="str">
        <f t="shared" si="6"/>
        <v>-</v>
      </c>
      <c r="E256" s="1" t="str">
        <f t="shared" si="7"/>
        <v>-</v>
      </c>
      <c r="F256" s="1">
        <v>170</v>
      </c>
      <c r="G256" s="1">
        <v>61</v>
      </c>
      <c r="H256" s="16">
        <v>0.998</v>
      </c>
      <c r="I256" s="17">
        <v>38.590000000000003</v>
      </c>
      <c r="J256" s="1" t="s">
        <v>536</v>
      </c>
      <c r="K256" s="17">
        <v>25.12</v>
      </c>
      <c r="L256" s="17">
        <v>25.12</v>
      </c>
      <c r="M256" s="4">
        <v>40234</v>
      </c>
      <c r="N256" s="2">
        <f>_xlfn.MAXIFS(History!C$9:C$157,History!D$9:D$157,B256)</f>
        <v>0</v>
      </c>
      <c r="O256" s="2">
        <f>_xlfn.MAXIFS(History!K$2:K$157,History!D$2:D$157,B256)</f>
        <v>0</v>
      </c>
      <c r="P256" s="2">
        <f>_xlfn.MAXIFS(History_Typemaster!K$2:K$611,History_Typemaster!D$2:D$611,B256)</f>
        <v>0</v>
      </c>
    </row>
    <row r="257" spans="1:16" ht="12" x14ac:dyDescent="0.2">
      <c r="A257" s="1">
        <v>256</v>
      </c>
      <c r="B257" s="23" t="s">
        <v>325</v>
      </c>
      <c r="C257" s="1">
        <v>1210146</v>
      </c>
      <c r="D257" s="1" t="str">
        <f t="shared" si="6"/>
        <v>-</v>
      </c>
      <c r="E257" s="1" t="str">
        <f t="shared" si="7"/>
        <v>-</v>
      </c>
      <c r="F257" s="1">
        <v>393</v>
      </c>
      <c r="G257" s="1">
        <v>72</v>
      </c>
      <c r="H257" s="16">
        <v>0.998</v>
      </c>
      <c r="I257" s="17">
        <v>79.17</v>
      </c>
      <c r="J257" s="1" t="s">
        <v>445</v>
      </c>
      <c r="K257" s="17">
        <v>45.99</v>
      </c>
      <c r="L257" s="17">
        <v>45.99</v>
      </c>
      <c r="M257" s="4">
        <v>40245</v>
      </c>
      <c r="N257" s="2">
        <f>_xlfn.MAXIFS(History!C$9:C$157,History!D$9:D$157,B257)</f>
        <v>0</v>
      </c>
      <c r="O257" s="2">
        <f>_xlfn.MAXIFS(History!K$2:K$157,History!D$2:D$157,B257)</f>
        <v>0</v>
      </c>
      <c r="P257" s="2">
        <f>_xlfn.MAXIFS(History_Typemaster!K$2:K$611,History_Typemaster!D$2:D$611,B257)</f>
        <v>0</v>
      </c>
    </row>
    <row r="258" spans="1:16" ht="12" x14ac:dyDescent="0.2">
      <c r="A258" s="1">
        <v>257</v>
      </c>
      <c r="B258" s="23" t="s">
        <v>326</v>
      </c>
      <c r="C258" s="1">
        <v>1210298</v>
      </c>
      <c r="D258" s="1" t="str">
        <f t="shared" si="6"/>
        <v>-</v>
      </c>
      <c r="E258" s="1" t="str">
        <f t="shared" si="7"/>
        <v>-</v>
      </c>
      <c r="F258" s="1">
        <v>274</v>
      </c>
      <c r="G258" s="1">
        <v>92</v>
      </c>
      <c r="H258" s="16">
        <v>0.997</v>
      </c>
      <c r="I258" s="17">
        <v>86.43</v>
      </c>
      <c r="J258" s="1" t="s">
        <v>537</v>
      </c>
      <c r="K258" s="17">
        <v>45.11</v>
      </c>
      <c r="L258" s="17">
        <v>45.11</v>
      </c>
      <c r="M258" s="4">
        <v>40177</v>
      </c>
      <c r="N258" s="2">
        <f>_xlfn.MAXIFS(History!C$9:C$157,History!D$9:D$157,B258)</f>
        <v>0</v>
      </c>
      <c r="O258" s="2">
        <f>_xlfn.MAXIFS(History!K$2:K$157,History!D$2:D$157,B258)</f>
        <v>0</v>
      </c>
      <c r="P258" s="2">
        <f>_xlfn.MAXIFS(History_Typemaster!K$2:K$611,History_Typemaster!D$2:D$611,B258)</f>
        <v>0</v>
      </c>
    </row>
    <row r="259" spans="1:16" ht="12" x14ac:dyDescent="0.2">
      <c r="A259" s="1">
        <v>258</v>
      </c>
      <c r="B259" s="23" t="s">
        <v>327</v>
      </c>
      <c r="C259" s="1">
        <v>1210013</v>
      </c>
      <c r="D259" s="1" t="str">
        <f t="shared" ref="D259:D322" si="8">IF(O259&gt;=80,"Mega","-")</f>
        <v>-</v>
      </c>
      <c r="E259" s="1" t="str">
        <f t="shared" ref="E259:E322" si="9">IF(P259&gt;=55,"Typemaster","-")</f>
        <v>-</v>
      </c>
      <c r="F259" s="1">
        <v>472</v>
      </c>
      <c r="G259" s="1">
        <v>20</v>
      </c>
      <c r="H259" s="16">
        <v>0.997</v>
      </c>
      <c r="I259" s="17">
        <v>79.73</v>
      </c>
      <c r="J259" s="1" t="s">
        <v>456</v>
      </c>
      <c r="K259" s="17">
        <v>62.97</v>
      </c>
      <c r="L259" s="17">
        <v>62.97</v>
      </c>
      <c r="M259" s="4">
        <v>40286</v>
      </c>
      <c r="N259" s="2">
        <f>_xlfn.MAXIFS(History!C$9:C$157,History!D$9:D$157,B259)</f>
        <v>0</v>
      </c>
      <c r="O259" s="2">
        <f>_xlfn.MAXIFS(History!K$2:K$157,History!D$2:D$157,B259)</f>
        <v>0</v>
      </c>
      <c r="P259" s="2">
        <f>_xlfn.MAXIFS(History_Typemaster!K$2:K$611,History_Typemaster!D$2:D$611,B259)</f>
        <v>0</v>
      </c>
    </row>
    <row r="260" spans="1:16" ht="12" x14ac:dyDescent="0.2">
      <c r="A260" s="1">
        <v>259</v>
      </c>
      <c r="B260" s="23" t="s">
        <v>328</v>
      </c>
      <c r="C260" s="1">
        <v>1210046</v>
      </c>
      <c r="D260" s="1" t="str">
        <f t="shared" si="8"/>
        <v>-</v>
      </c>
      <c r="E260" s="1" t="str">
        <f t="shared" si="9"/>
        <v>-</v>
      </c>
      <c r="F260" s="1">
        <v>522</v>
      </c>
      <c r="G260" s="1">
        <v>8</v>
      </c>
      <c r="H260" s="16">
        <v>0.996</v>
      </c>
      <c r="I260" s="17">
        <v>82.68</v>
      </c>
      <c r="J260" s="1" t="s">
        <v>454</v>
      </c>
      <c r="K260" s="17">
        <v>62.76</v>
      </c>
      <c r="L260" s="17">
        <v>62.76</v>
      </c>
      <c r="M260" s="4">
        <v>40592</v>
      </c>
      <c r="N260" s="2">
        <f>_xlfn.MAXIFS(History!C$9:C$157,History!D$9:D$157,B260)</f>
        <v>0</v>
      </c>
      <c r="O260" s="2">
        <f>_xlfn.MAXIFS(History!K$2:K$157,History!D$2:D$157,B260)</f>
        <v>0</v>
      </c>
      <c r="P260" s="2">
        <f>_xlfn.MAXIFS(History_Typemaster!K$2:K$611,History_Typemaster!D$2:D$611,B260)</f>
        <v>0</v>
      </c>
    </row>
    <row r="261" spans="1:16" ht="12" x14ac:dyDescent="0.2">
      <c r="A261" s="1">
        <v>260</v>
      </c>
      <c r="B261" s="23" t="s">
        <v>329</v>
      </c>
      <c r="C261" s="1">
        <v>1210105</v>
      </c>
      <c r="D261" s="1" t="str">
        <f t="shared" si="8"/>
        <v>-</v>
      </c>
      <c r="E261" s="1" t="str">
        <f t="shared" si="9"/>
        <v>-</v>
      </c>
      <c r="F261" s="1">
        <v>479</v>
      </c>
      <c r="G261" s="1">
        <v>53</v>
      </c>
      <c r="H261" s="16">
        <v>0.996</v>
      </c>
      <c r="I261" s="17">
        <v>71.34</v>
      </c>
      <c r="J261" s="1" t="s">
        <v>503</v>
      </c>
      <c r="K261" s="17">
        <v>50.43</v>
      </c>
      <c r="L261" s="17">
        <v>50.43</v>
      </c>
      <c r="M261" s="4">
        <v>40592</v>
      </c>
      <c r="N261" s="2">
        <f>_xlfn.MAXIFS(History!C$9:C$157,History!D$9:D$157,B261)</f>
        <v>0</v>
      </c>
      <c r="O261" s="2">
        <f>_xlfn.MAXIFS(History!K$2:K$157,History!D$2:D$157,B261)</f>
        <v>0</v>
      </c>
      <c r="P261" s="2">
        <f>_xlfn.MAXIFS(History_Typemaster!K$2:K$611,History_Typemaster!D$2:D$611,B261)</f>
        <v>0</v>
      </c>
    </row>
    <row r="262" spans="1:16" ht="12" x14ac:dyDescent="0.2">
      <c r="A262" s="1">
        <v>261</v>
      </c>
      <c r="B262" s="23" t="s">
        <v>208</v>
      </c>
      <c r="C262" s="1">
        <v>1210365</v>
      </c>
      <c r="D262" s="1" t="str">
        <f t="shared" si="8"/>
        <v>-</v>
      </c>
      <c r="E262" s="1" t="str">
        <f t="shared" si="9"/>
        <v>-</v>
      </c>
      <c r="F262" s="1">
        <v>201</v>
      </c>
      <c r="G262" s="1">
        <v>78</v>
      </c>
      <c r="H262" s="16">
        <v>0.996</v>
      </c>
      <c r="I262" s="17">
        <v>115.37</v>
      </c>
      <c r="J262" s="1" t="s">
        <v>473</v>
      </c>
      <c r="K262" s="17">
        <v>29.13</v>
      </c>
      <c r="L262" s="17">
        <v>29.13</v>
      </c>
      <c r="M262" s="4">
        <v>40648</v>
      </c>
      <c r="N262" s="2">
        <f>_xlfn.MAXIFS(History!C$9:C$157,History!D$9:D$157,B262)</f>
        <v>0</v>
      </c>
      <c r="O262" s="2">
        <f>_xlfn.MAXIFS(History!K$2:K$157,History!D$2:D$157,B262)</f>
        <v>0</v>
      </c>
      <c r="P262" s="2">
        <f>_xlfn.MAXIFS(History_Typemaster!K$2:K$611,History_Typemaster!D$2:D$611,B262)</f>
        <v>0</v>
      </c>
    </row>
    <row r="263" spans="1:16" ht="12" x14ac:dyDescent="0.2">
      <c r="A263" s="1">
        <v>262</v>
      </c>
      <c r="B263" s="23" t="s">
        <v>330</v>
      </c>
      <c r="C263" s="1">
        <v>1210140</v>
      </c>
      <c r="D263" s="1" t="str">
        <f t="shared" si="8"/>
        <v>-</v>
      </c>
      <c r="E263" s="1" t="str">
        <f t="shared" si="9"/>
        <v>-</v>
      </c>
      <c r="F263" s="1">
        <v>347</v>
      </c>
      <c r="G263" s="1">
        <v>100</v>
      </c>
      <c r="H263" s="16">
        <v>0.996</v>
      </c>
      <c r="I263" s="17">
        <v>151.36000000000001</v>
      </c>
      <c r="J263" s="1" t="s">
        <v>489</v>
      </c>
      <c r="K263" s="17">
        <v>43.63</v>
      </c>
      <c r="L263" s="17">
        <v>43.63</v>
      </c>
      <c r="M263" s="4">
        <v>40262</v>
      </c>
      <c r="N263" s="2">
        <f>_xlfn.MAXIFS(History!C$9:C$157,History!D$9:D$157,B263)</f>
        <v>0</v>
      </c>
      <c r="O263" s="2">
        <f>_xlfn.MAXIFS(History!K$2:K$157,History!D$2:D$157,B263)</f>
        <v>0</v>
      </c>
      <c r="P263" s="2">
        <f>_xlfn.MAXIFS(History_Typemaster!K$2:K$611,History_Typemaster!D$2:D$611,B263)</f>
        <v>0</v>
      </c>
    </row>
    <row r="264" spans="1:16" ht="12" x14ac:dyDescent="0.2">
      <c r="A264" s="1">
        <v>263</v>
      </c>
      <c r="B264" s="23" t="s">
        <v>331</v>
      </c>
      <c r="C264" s="1">
        <v>1210081</v>
      </c>
      <c r="D264" s="1" t="str">
        <f t="shared" si="8"/>
        <v>-</v>
      </c>
      <c r="E264" s="1" t="str">
        <f t="shared" si="9"/>
        <v>-</v>
      </c>
      <c r="F264" s="1">
        <v>411</v>
      </c>
      <c r="G264" s="1">
        <v>59</v>
      </c>
      <c r="H264" s="16">
        <v>0.995</v>
      </c>
      <c r="I264" s="17">
        <v>70.23</v>
      </c>
      <c r="J264" s="1" t="s">
        <v>454</v>
      </c>
      <c r="K264" s="17">
        <v>51.78</v>
      </c>
      <c r="L264" s="17">
        <v>51.78</v>
      </c>
      <c r="M264" s="4">
        <v>40928</v>
      </c>
      <c r="N264" s="2">
        <f>_xlfn.MAXIFS(History!C$9:C$157,History!D$9:D$157,B264)</f>
        <v>0</v>
      </c>
      <c r="O264" s="2">
        <f>_xlfn.MAXIFS(History!K$2:K$157,History!D$2:D$157,B264)</f>
        <v>0</v>
      </c>
      <c r="P264" s="2">
        <f>_xlfn.MAXIFS(History_Typemaster!K$2:K$611,History_Typemaster!D$2:D$611,B264)</f>
        <v>0</v>
      </c>
    </row>
    <row r="265" spans="1:16" ht="12" x14ac:dyDescent="0.2">
      <c r="A265" s="1">
        <v>264</v>
      </c>
      <c r="B265" s="23" t="s">
        <v>332</v>
      </c>
      <c r="C265" s="1">
        <v>1210037</v>
      </c>
      <c r="D265" s="1" t="str">
        <f t="shared" si="8"/>
        <v>-</v>
      </c>
      <c r="E265" s="1" t="str">
        <f t="shared" si="9"/>
        <v>-</v>
      </c>
      <c r="F265" s="1">
        <v>209</v>
      </c>
      <c r="G265" s="1">
        <v>147</v>
      </c>
      <c r="H265" s="16">
        <v>0.995</v>
      </c>
      <c r="I265" s="17">
        <v>83.6</v>
      </c>
      <c r="J265" s="1" t="s">
        <v>538</v>
      </c>
      <c r="K265" s="17">
        <v>44.69</v>
      </c>
      <c r="L265" s="17">
        <v>36.97</v>
      </c>
      <c r="M265" s="4">
        <v>40234</v>
      </c>
      <c r="N265" s="2">
        <f>_xlfn.MAXIFS(History!C$9:C$157,History!D$9:D$157,B265)</f>
        <v>0</v>
      </c>
      <c r="O265" s="2">
        <f>_xlfn.MAXIFS(History!K$2:K$157,History!D$2:D$157,B265)</f>
        <v>0</v>
      </c>
      <c r="P265" s="2">
        <f>_xlfn.MAXIFS(History_Typemaster!K$2:K$611,History_Typemaster!D$2:D$611,B265)</f>
        <v>0</v>
      </c>
    </row>
    <row r="266" spans="1:16" ht="12" x14ac:dyDescent="0.2">
      <c r="A266" s="1">
        <v>265</v>
      </c>
      <c r="B266" s="23" t="s">
        <v>333</v>
      </c>
      <c r="C266" s="1">
        <v>1210157</v>
      </c>
      <c r="D266" s="1" t="str">
        <f t="shared" si="8"/>
        <v>-</v>
      </c>
      <c r="E266" s="1" t="str">
        <f t="shared" si="9"/>
        <v>-</v>
      </c>
      <c r="F266" s="1">
        <v>359</v>
      </c>
      <c r="G266" s="1">
        <v>72</v>
      </c>
      <c r="H266" s="16">
        <v>0.995</v>
      </c>
      <c r="I266" s="17">
        <v>67.89</v>
      </c>
      <c r="J266" s="1" t="s">
        <v>476</v>
      </c>
      <c r="K266" s="17">
        <v>29.98</v>
      </c>
      <c r="L266" s="17">
        <v>29.98</v>
      </c>
      <c r="M266" s="4">
        <v>40894</v>
      </c>
      <c r="N266" s="2">
        <f>_xlfn.MAXIFS(History!C$9:C$157,History!D$9:D$157,B266)</f>
        <v>0</v>
      </c>
      <c r="O266" s="2">
        <f>_xlfn.MAXIFS(History!K$2:K$157,History!D$2:D$157,B266)</f>
        <v>0</v>
      </c>
      <c r="P266" s="2">
        <f>_xlfn.MAXIFS(History_Typemaster!K$2:K$611,History_Typemaster!D$2:D$611,B266)</f>
        <v>0</v>
      </c>
    </row>
    <row r="267" spans="1:16" ht="12" x14ac:dyDescent="0.2">
      <c r="A267" s="1">
        <v>266</v>
      </c>
      <c r="B267" s="23" t="s">
        <v>253</v>
      </c>
      <c r="C267" s="1">
        <v>1210036</v>
      </c>
      <c r="D267" s="1" t="str">
        <f t="shared" si="8"/>
        <v>-</v>
      </c>
      <c r="E267" s="1" t="str">
        <f t="shared" si="9"/>
        <v>-</v>
      </c>
      <c r="F267" s="1">
        <v>495</v>
      </c>
      <c r="G267" s="1">
        <v>15</v>
      </c>
      <c r="H267" s="16">
        <v>0.99399999999999999</v>
      </c>
      <c r="I267" s="17">
        <v>87.06</v>
      </c>
      <c r="J267" s="1" t="s">
        <v>445</v>
      </c>
      <c r="K267" s="17">
        <v>66.319999999999993</v>
      </c>
      <c r="L267" s="17">
        <v>66.319999999999993</v>
      </c>
      <c r="M267" s="4">
        <v>40690</v>
      </c>
      <c r="N267" s="2">
        <f>_xlfn.MAXIFS(History!C$9:C$157,History!D$9:D$157,B267)</f>
        <v>0</v>
      </c>
      <c r="O267" s="2">
        <f>_xlfn.MAXIFS(History!K$2:K$157,History!D$2:D$157,B267)</f>
        <v>0</v>
      </c>
      <c r="P267" s="2">
        <f>_xlfn.MAXIFS(History_Typemaster!K$2:K$611,History_Typemaster!D$2:D$611,B267)</f>
        <v>0</v>
      </c>
    </row>
    <row r="268" spans="1:16" ht="12" x14ac:dyDescent="0.2">
      <c r="A268" s="1">
        <v>267</v>
      </c>
      <c r="B268" s="23" t="s">
        <v>99</v>
      </c>
      <c r="C268" s="1">
        <v>1210429</v>
      </c>
      <c r="D268" s="1" t="str">
        <f t="shared" si="8"/>
        <v>Mega</v>
      </c>
      <c r="E268" s="1" t="str">
        <f t="shared" si="9"/>
        <v>-</v>
      </c>
      <c r="F268" s="1">
        <v>256</v>
      </c>
      <c r="G268" s="1">
        <v>177</v>
      </c>
      <c r="H268" s="16">
        <v>0.99299999999999999</v>
      </c>
      <c r="I268" s="17">
        <v>175.19</v>
      </c>
      <c r="J268" s="1" t="s">
        <v>449</v>
      </c>
      <c r="K268" s="17">
        <v>79.84</v>
      </c>
      <c r="L268" s="17">
        <v>56.82</v>
      </c>
      <c r="M268" s="4">
        <v>40178</v>
      </c>
      <c r="N268" s="2">
        <f>_xlfn.MAXIFS(History!C$9:C$157,History!D$9:D$157,B268)</f>
        <v>84.18</v>
      </c>
      <c r="O268" s="2">
        <f>_xlfn.MAXIFS(History!K$2:K$157,History!D$2:D$157,B268)</f>
        <v>95.693000000000012</v>
      </c>
      <c r="P268" s="2">
        <f>_xlfn.MAXIFS(History_Typemaster!K$2:K$611,History_Typemaster!D$2:D$611,B268)</f>
        <v>0</v>
      </c>
    </row>
    <row r="269" spans="1:16" ht="12" x14ac:dyDescent="0.2">
      <c r="A269" s="1">
        <v>268</v>
      </c>
      <c r="B269" s="23" t="s">
        <v>190</v>
      </c>
      <c r="C269" s="1">
        <v>1210345</v>
      </c>
      <c r="D269" s="1" t="str">
        <f t="shared" si="8"/>
        <v>-</v>
      </c>
      <c r="E269" s="1" t="str">
        <f t="shared" si="9"/>
        <v>-</v>
      </c>
      <c r="F269" s="1">
        <v>165</v>
      </c>
      <c r="G269" s="1">
        <v>51</v>
      </c>
      <c r="H269" s="16">
        <v>0.99299999999999999</v>
      </c>
      <c r="I269" s="17">
        <v>56.42</v>
      </c>
      <c r="J269" s="1" t="s">
        <v>539</v>
      </c>
      <c r="K269" s="17">
        <v>24.86</v>
      </c>
      <c r="L269" s="17">
        <v>24.86</v>
      </c>
      <c r="M269" s="4">
        <v>40234</v>
      </c>
      <c r="N269" s="2">
        <f>_xlfn.MAXIFS(History!C$9:C$157,History!D$9:D$157,B269)</f>
        <v>0</v>
      </c>
      <c r="O269" s="2">
        <f>_xlfn.MAXIFS(History!K$2:K$157,History!D$2:D$157,B269)</f>
        <v>0</v>
      </c>
      <c r="P269" s="2">
        <f>_xlfn.MAXIFS(History_Typemaster!K$2:K$611,History_Typemaster!D$2:D$611,B269)</f>
        <v>0</v>
      </c>
    </row>
    <row r="270" spans="1:16" ht="12" x14ac:dyDescent="0.2">
      <c r="A270" s="1">
        <v>269</v>
      </c>
      <c r="B270" s="23" t="s">
        <v>334</v>
      </c>
      <c r="C270" s="1">
        <v>1210255</v>
      </c>
      <c r="D270" s="1" t="str">
        <f t="shared" si="8"/>
        <v>-</v>
      </c>
      <c r="E270" s="1" t="str">
        <f t="shared" si="9"/>
        <v>-</v>
      </c>
      <c r="F270" s="1">
        <v>124</v>
      </c>
      <c r="G270" s="1">
        <v>46</v>
      </c>
      <c r="H270" s="16">
        <v>0.99199999999999999</v>
      </c>
      <c r="I270" s="17">
        <v>72.11</v>
      </c>
      <c r="J270" s="1" t="s">
        <v>45</v>
      </c>
      <c r="K270" s="17">
        <v>23.63</v>
      </c>
      <c r="L270" s="17">
        <v>23.63</v>
      </c>
      <c r="M270" s="4">
        <v>41152</v>
      </c>
      <c r="N270" s="2">
        <f>_xlfn.MAXIFS(History!C$9:C$157,History!D$9:D$157,B270)</f>
        <v>0</v>
      </c>
      <c r="O270" s="2">
        <f>_xlfn.MAXIFS(History!K$2:K$157,History!D$2:D$157,B270)</f>
        <v>0</v>
      </c>
      <c r="P270" s="2">
        <f>_xlfn.MAXIFS(History_Typemaster!K$2:K$611,History_Typemaster!D$2:D$611,B270)</f>
        <v>0</v>
      </c>
    </row>
    <row r="271" spans="1:16" ht="12" x14ac:dyDescent="0.2">
      <c r="A271" s="1">
        <v>270</v>
      </c>
      <c r="B271" s="23" t="s">
        <v>335</v>
      </c>
      <c r="C271" s="1">
        <v>1210162</v>
      </c>
      <c r="D271" s="1" t="str">
        <f t="shared" si="8"/>
        <v>-</v>
      </c>
      <c r="E271" s="1" t="str">
        <f t="shared" si="9"/>
        <v>-</v>
      </c>
      <c r="F271" s="1">
        <v>470</v>
      </c>
      <c r="G271" s="1">
        <v>40</v>
      </c>
      <c r="H271" s="16">
        <v>0.99199999999999999</v>
      </c>
      <c r="I271" s="17">
        <v>70.459999999999994</v>
      </c>
      <c r="J271" s="1" t="s">
        <v>454</v>
      </c>
      <c r="K271" s="17">
        <v>50.76</v>
      </c>
      <c r="L271" s="17">
        <v>50.76</v>
      </c>
      <c r="M271" s="4">
        <v>40245</v>
      </c>
      <c r="N271" s="2">
        <f>_xlfn.MAXIFS(History!C$9:C$157,History!D$9:D$157,B271)</f>
        <v>0</v>
      </c>
      <c r="O271" s="2">
        <f>_xlfn.MAXIFS(History!K$2:K$157,History!D$2:D$157,B271)</f>
        <v>0</v>
      </c>
      <c r="P271" s="2">
        <f>_xlfn.MAXIFS(History_Typemaster!K$2:K$611,History_Typemaster!D$2:D$611,B271)</f>
        <v>0</v>
      </c>
    </row>
    <row r="272" spans="1:16" ht="12" x14ac:dyDescent="0.2">
      <c r="A272" s="1">
        <v>271</v>
      </c>
      <c r="B272" s="23" t="s">
        <v>336</v>
      </c>
      <c r="C272" s="1">
        <v>1210366</v>
      </c>
      <c r="D272" s="1" t="str">
        <f t="shared" si="8"/>
        <v>-</v>
      </c>
      <c r="E272" s="1" t="str">
        <f t="shared" si="9"/>
        <v>-</v>
      </c>
      <c r="F272" s="1">
        <v>191</v>
      </c>
      <c r="G272" s="1">
        <v>72</v>
      </c>
      <c r="H272" s="16">
        <v>0.99199999999999999</v>
      </c>
      <c r="I272" s="17">
        <v>55.91</v>
      </c>
      <c r="J272" s="1" t="s">
        <v>540</v>
      </c>
      <c r="K272" s="17">
        <v>27.93</v>
      </c>
      <c r="L272" s="17">
        <v>27.93</v>
      </c>
      <c r="M272" s="4">
        <v>40660</v>
      </c>
      <c r="N272" s="2">
        <f>_xlfn.MAXIFS(History!C$9:C$157,History!D$9:D$157,B272)</f>
        <v>0</v>
      </c>
      <c r="O272" s="2">
        <f>_xlfn.MAXIFS(History!K$2:K$157,History!D$2:D$157,B272)</f>
        <v>0</v>
      </c>
      <c r="P272" s="2">
        <f>_xlfn.MAXIFS(History_Typemaster!K$2:K$611,History_Typemaster!D$2:D$611,B272)</f>
        <v>0</v>
      </c>
    </row>
    <row r="273" spans="1:16" ht="12" x14ac:dyDescent="0.2">
      <c r="A273" s="1">
        <v>272</v>
      </c>
      <c r="B273" s="23" t="s">
        <v>337</v>
      </c>
      <c r="C273" s="1">
        <v>1210193</v>
      </c>
      <c r="D273" s="1" t="str">
        <f t="shared" si="8"/>
        <v>-</v>
      </c>
      <c r="E273" s="1" t="str">
        <f t="shared" si="9"/>
        <v>-</v>
      </c>
      <c r="F273" s="1">
        <v>451</v>
      </c>
      <c r="G273" s="1">
        <v>50</v>
      </c>
      <c r="H273" s="16">
        <v>0.99199999999999999</v>
      </c>
      <c r="I273" s="17">
        <v>73.63</v>
      </c>
      <c r="J273" s="1" t="s">
        <v>452</v>
      </c>
      <c r="K273" s="17">
        <v>49.88</v>
      </c>
      <c r="L273" s="17">
        <v>49.88</v>
      </c>
      <c r="M273" s="4">
        <v>40177</v>
      </c>
      <c r="N273" s="2">
        <f>_xlfn.MAXIFS(History!C$9:C$157,History!D$9:D$157,B273)</f>
        <v>0</v>
      </c>
      <c r="O273" s="2">
        <f>_xlfn.MAXIFS(History!K$2:K$157,History!D$2:D$157,B273)</f>
        <v>0</v>
      </c>
      <c r="P273" s="2">
        <f>_xlfn.MAXIFS(History_Typemaster!K$2:K$611,History_Typemaster!D$2:D$611,B273)</f>
        <v>0</v>
      </c>
    </row>
    <row r="274" spans="1:16" ht="12" x14ac:dyDescent="0.2">
      <c r="A274" s="1">
        <v>273</v>
      </c>
      <c r="B274" s="23" t="s">
        <v>338</v>
      </c>
      <c r="C274" s="1">
        <v>1210261</v>
      </c>
      <c r="D274" s="1" t="str">
        <f t="shared" si="8"/>
        <v>-</v>
      </c>
      <c r="E274" s="1" t="str">
        <f t="shared" si="9"/>
        <v>-</v>
      </c>
      <c r="F274" s="1">
        <v>290</v>
      </c>
      <c r="G274" s="1">
        <v>77</v>
      </c>
      <c r="H274" s="16">
        <v>0.99099999999999999</v>
      </c>
      <c r="I274" s="17">
        <v>82.21</v>
      </c>
      <c r="J274" s="1" t="s">
        <v>497</v>
      </c>
      <c r="K274" s="17">
        <v>47.33</v>
      </c>
      <c r="L274" s="17">
        <v>47.33</v>
      </c>
      <c r="M274" s="4">
        <v>40245</v>
      </c>
      <c r="N274" s="2">
        <f>_xlfn.MAXIFS(History!C$9:C$157,History!D$9:D$157,B274)</f>
        <v>0</v>
      </c>
      <c r="O274" s="2">
        <f>_xlfn.MAXIFS(History!K$2:K$157,History!D$2:D$157,B274)</f>
        <v>0</v>
      </c>
      <c r="P274" s="2">
        <f>_xlfn.MAXIFS(History_Typemaster!K$2:K$611,History_Typemaster!D$2:D$611,B274)</f>
        <v>0</v>
      </c>
    </row>
    <row r="275" spans="1:16" ht="12" x14ac:dyDescent="0.2">
      <c r="A275" s="1">
        <v>274</v>
      </c>
      <c r="B275" s="23" t="s">
        <v>339</v>
      </c>
      <c r="C275" s="1">
        <v>1210095</v>
      </c>
      <c r="D275" s="1" t="str">
        <f t="shared" si="8"/>
        <v>-</v>
      </c>
      <c r="E275" s="1" t="str">
        <f t="shared" si="9"/>
        <v>-</v>
      </c>
      <c r="F275" s="1">
        <v>437</v>
      </c>
      <c r="G275" s="1">
        <v>71</v>
      </c>
      <c r="H275" s="16">
        <v>0.99099999999999999</v>
      </c>
      <c r="I275" s="17">
        <v>98.78</v>
      </c>
      <c r="J275" s="1" t="s">
        <v>519</v>
      </c>
      <c r="K275" s="17">
        <v>48.7</v>
      </c>
      <c r="L275" s="17">
        <v>48.7</v>
      </c>
      <c r="M275" s="4">
        <v>40240</v>
      </c>
      <c r="N275" s="2">
        <f>_xlfn.MAXIFS(History!C$9:C$157,History!D$9:D$157,B275)</f>
        <v>0</v>
      </c>
      <c r="O275" s="2">
        <f>_xlfn.MAXIFS(History!K$2:K$157,History!D$2:D$157,B275)</f>
        <v>0</v>
      </c>
      <c r="P275" s="2">
        <f>_xlfn.MAXIFS(History_Typemaster!K$2:K$611,History_Typemaster!D$2:D$611,B275)</f>
        <v>0</v>
      </c>
    </row>
    <row r="276" spans="1:16" ht="12" x14ac:dyDescent="0.2">
      <c r="A276" s="1">
        <v>275</v>
      </c>
      <c r="B276" s="23" t="s">
        <v>340</v>
      </c>
      <c r="C276" s="1">
        <v>1210023</v>
      </c>
      <c r="D276" s="1" t="str">
        <f t="shared" si="8"/>
        <v>-</v>
      </c>
      <c r="E276" s="1" t="str">
        <f t="shared" si="9"/>
        <v>-</v>
      </c>
      <c r="F276" s="1">
        <v>276</v>
      </c>
      <c r="G276" s="1">
        <v>74</v>
      </c>
      <c r="H276" s="16">
        <v>0.99099999999999999</v>
      </c>
      <c r="I276" s="17">
        <v>83.66</v>
      </c>
      <c r="J276" s="1" t="s">
        <v>541</v>
      </c>
      <c r="K276" s="17">
        <v>44.25</v>
      </c>
      <c r="L276" s="17">
        <v>44.25</v>
      </c>
      <c r="M276" s="4">
        <v>40163</v>
      </c>
      <c r="N276" s="2">
        <f>_xlfn.MAXIFS(History!C$9:C$157,History!D$9:D$157,B276)</f>
        <v>0</v>
      </c>
      <c r="O276" s="2">
        <f>_xlfn.MAXIFS(History!K$2:K$157,History!D$2:D$157,B276)</f>
        <v>0</v>
      </c>
      <c r="P276" s="2">
        <f>_xlfn.MAXIFS(History_Typemaster!K$2:K$611,History_Typemaster!D$2:D$611,B276)</f>
        <v>0</v>
      </c>
    </row>
    <row r="277" spans="1:16" ht="12" x14ac:dyDescent="0.2">
      <c r="A277" s="1">
        <v>276</v>
      </c>
      <c r="B277" s="23" t="s">
        <v>94</v>
      </c>
      <c r="C277" s="1">
        <v>1210442</v>
      </c>
      <c r="D277" s="1" t="str">
        <f t="shared" si="8"/>
        <v>Mega</v>
      </c>
      <c r="E277" s="1" t="str">
        <f t="shared" si="9"/>
        <v>-</v>
      </c>
      <c r="F277" s="1">
        <v>386</v>
      </c>
      <c r="G277" s="1">
        <v>76</v>
      </c>
      <c r="H277" s="16">
        <v>0.99</v>
      </c>
      <c r="I277" s="17">
        <v>135.85</v>
      </c>
      <c r="J277" s="1" t="s">
        <v>449</v>
      </c>
      <c r="K277" s="17">
        <v>64.97</v>
      </c>
      <c r="L277" s="17">
        <v>64.97</v>
      </c>
      <c r="M277" s="4">
        <v>40259</v>
      </c>
      <c r="N277" s="2">
        <f>_xlfn.MAXIFS(History!C$9:C$157,History!D$9:D$157,B277)</f>
        <v>90.27</v>
      </c>
      <c r="O277" s="2">
        <f>_xlfn.MAXIFS(History!K$2:K$157,History!D$2:D$157,B277)</f>
        <v>89.832999999999998</v>
      </c>
      <c r="P277" s="2">
        <f>_xlfn.MAXIFS(History_Typemaster!K$2:K$611,History_Typemaster!D$2:D$611,B277)</f>
        <v>0</v>
      </c>
    </row>
    <row r="278" spans="1:16" ht="12" x14ac:dyDescent="0.2">
      <c r="A278" s="1">
        <v>277</v>
      </c>
      <c r="B278" s="23" t="s">
        <v>341</v>
      </c>
      <c r="C278" s="1">
        <v>1210020</v>
      </c>
      <c r="D278" s="1" t="str">
        <f t="shared" si="8"/>
        <v>-</v>
      </c>
      <c r="E278" s="1" t="str">
        <f t="shared" si="9"/>
        <v>-</v>
      </c>
      <c r="F278" s="1">
        <v>366</v>
      </c>
      <c r="G278" s="1">
        <v>56</v>
      </c>
      <c r="H278" s="16">
        <v>0.99</v>
      </c>
      <c r="I278" s="17">
        <v>89.34</v>
      </c>
      <c r="J278" s="1" t="s">
        <v>445</v>
      </c>
      <c r="K278" s="17">
        <v>48.28</v>
      </c>
      <c r="L278" s="17">
        <v>48.28</v>
      </c>
      <c r="M278" s="4">
        <v>40309</v>
      </c>
      <c r="N278" s="2">
        <f>_xlfn.MAXIFS(History!C$9:C$157,History!D$9:D$157,B278)</f>
        <v>0</v>
      </c>
      <c r="O278" s="2">
        <f>_xlfn.MAXIFS(History!K$2:K$157,History!D$2:D$157,B278)</f>
        <v>0</v>
      </c>
      <c r="P278" s="2">
        <f>_xlfn.MAXIFS(History_Typemaster!K$2:K$611,History_Typemaster!D$2:D$611,B278)</f>
        <v>0</v>
      </c>
    </row>
    <row r="279" spans="1:16" ht="12" x14ac:dyDescent="0.2">
      <c r="A279" s="1">
        <v>278</v>
      </c>
      <c r="B279" s="23" t="s">
        <v>342</v>
      </c>
      <c r="C279" s="1">
        <v>1210219</v>
      </c>
      <c r="D279" s="1" t="str">
        <f t="shared" si="8"/>
        <v>-</v>
      </c>
      <c r="E279" s="1" t="str">
        <f t="shared" si="9"/>
        <v>-</v>
      </c>
      <c r="F279" s="1">
        <v>655</v>
      </c>
      <c r="G279" s="1">
        <v>12</v>
      </c>
      <c r="H279" s="16">
        <v>0.99</v>
      </c>
      <c r="I279" s="17">
        <v>74.25</v>
      </c>
      <c r="J279" s="1" t="s">
        <v>445</v>
      </c>
      <c r="K279" s="17">
        <v>60.4</v>
      </c>
      <c r="L279" s="17">
        <v>60.4</v>
      </c>
      <c r="M279" s="4">
        <v>40279</v>
      </c>
      <c r="N279" s="2">
        <f>_xlfn.MAXIFS(History!C$9:C$157,History!D$9:D$157,B279)</f>
        <v>0</v>
      </c>
      <c r="O279" s="2">
        <f>_xlfn.MAXIFS(History!K$2:K$157,History!D$2:D$157,B279)</f>
        <v>0</v>
      </c>
      <c r="P279" s="2">
        <f>_xlfn.MAXIFS(History_Typemaster!K$2:K$611,History_Typemaster!D$2:D$611,B279)</f>
        <v>0</v>
      </c>
    </row>
    <row r="280" spans="1:16" ht="12" x14ac:dyDescent="0.2">
      <c r="A280" s="1">
        <v>279</v>
      </c>
      <c r="B280" s="23" t="s">
        <v>343</v>
      </c>
      <c r="C280" s="1">
        <v>1210038</v>
      </c>
      <c r="D280" s="1" t="str">
        <f t="shared" si="8"/>
        <v>-</v>
      </c>
      <c r="E280" s="1" t="str">
        <f t="shared" si="9"/>
        <v>-</v>
      </c>
      <c r="F280" s="1">
        <v>295</v>
      </c>
      <c r="G280" s="1">
        <v>96</v>
      </c>
      <c r="H280" s="16">
        <v>0.99</v>
      </c>
      <c r="I280" s="17">
        <v>101.58</v>
      </c>
      <c r="J280" s="1" t="s">
        <v>449</v>
      </c>
      <c r="K280" s="17">
        <v>45.03</v>
      </c>
      <c r="L280" s="17">
        <v>45.03</v>
      </c>
      <c r="M280" s="4">
        <v>40263</v>
      </c>
      <c r="N280" s="2">
        <f>_xlfn.MAXIFS(History!C$9:C$157,History!D$9:D$157,B280)</f>
        <v>0</v>
      </c>
      <c r="O280" s="2">
        <f>_xlfn.MAXIFS(History!K$2:K$157,History!D$2:D$157,B280)</f>
        <v>0</v>
      </c>
      <c r="P280" s="2">
        <f>_xlfn.MAXIFS(History_Typemaster!K$2:K$611,History_Typemaster!D$2:D$611,B280)</f>
        <v>0</v>
      </c>
    </row>
    <row r="281" spans="1:16" ht="12" x14ac:dyDescent="0.2">
      <c r="A281" s="1">
        <v>280</v>
      </c>
      <c r="B281" s="23" t="s">
        <v>78</v>
      </c>
      <c r="C281" s="1">
        <v>1210446</v>
      </c>
      <c r="D281" s="1" t="str">
        <f t="shared" si="8"/>
        <v>Mega</v>
      </c>
      <c r="E281" s="1" t="str">
        <f t="shared" si="9"/>
        <v>-</v>
      </c>
      <c r="F281" s="1">
        <v>303</v>
      </c>
      <c r="G281" s="1">
        <v>122</v>
      </c>
      <c r="H281" s="16">
        <v>0.98899999999999999</v>
      </c>
      <c r="I281" s="17">
        <v>163.32</v>
      </c>
      <c r="J281" s="1" t="s">
        <v>449</v>
      </c>
      <c r="K281" s="17">
        <v>73.16</v>
      </c>
      <c r="L281" s="17">
        <v>64.92</v>
      </c>
      <c r="M281" s="4">
        <v>40262</v>
      </c>
      <c r="N281" s="2">
        <f>_xlfn.MAXIFS(History!C$9:C$157,History!D$9:D$157,B281)</f>
        <v>98.86</v>
      </c>
      <c r="O281" s="2">
        <f>_xlfn.MAXIFS(History!K$2:K$157,History!D$2:D$157,B281)</f>
        <v>96.057999999999993</v>
      </c>
      <c r="P281" s="2">
        <f>_xlfn.MAXIFS(History_Typemaster!K$2:K$611,History_Typemaster!D$2:D$611,B281)</f>
        <v>0</v>
      </c>
    </row>
    <row r="282" spans="1:16" ht="12" x14ac:dyDescent="0.2">
      <c r="A282" s="1">
        <v>281</v>
      </c>
      <c r="B282" s="23" t="s">
        <v>344</v>
      </c>
      <c r="C282" s="1">
        <v>1210005</v>
      </c>
      <c r="D282" s="1" t="str">
        <f t="shared" si="8"/>
        <v>-</v>
      </c>
      <c r="E282" s="1" t="str">
        <f t="shared" si="9"/>
        <v>-</v>
      </c>
      <c r="F282" s="1">
        <v>408</v>
      </c>
      <c r="G282" s="1">
        <v>66</v>
      </c>
      <c r="H282" s="16">
        <v>0.98899999999999999</v>
      </c>
      <c r="I282" s="17">
        <v>88.47</v>
      </c>
      <c r="J282" s="1" t="s">
        <v>542</v>
      </c>
      <c r="K282" s="17">
        <v>48.4</v>
      </c>
      <c r="L282" s="17">
        <v>48.4</v>
      </c>
      <c r="M282" s="4">
        <v>41399</v>
      </c>
      <c r="N282" s="2">
        <f>_xlfn.MAXIFS(History!C$9:C$157,History!D$9:D$157,B282)</f>
        <v>0</v>
      </c>
      <c r="O282" s="2">
        <f>_xlfn.MAXIFS(History!K$2:K$157,History!D$2:D$157,B282)</f>
        <v>0</v>
      </c>
      <c r="P282" s="2">
        <f>_xlfn.MAXIFS(History_Typemaster!K$2:K$611,History_Typemaster!D$2:D$611,B282)</f>
        <v>0</v>
      </c>
    </row>
    <row r="283" spans="1:16" ht="12" x14ac:dyDescent="0.2">
      <c r="A283" s="1">
        <v>282</v>
      </c>
      <c r="B283" s="23" t="s">
        <v>345</v>
      </c>
      <c r="C283" s="1">
        <v>1210211</v>
      </c>
      <c r="D283" s="1" t="str">
        <f t="shared" si="8"/>
        <v>-</v>
      </c>
      <c r="E283" s="1" t="str">
        <f t="shared" si="9"/>
        <v>-</v>
      </c>
      <c r="F283" s="1">
        <v>362</v>
      </c>
      <c r="G283" s="1">
        <v>66</v>
      </c>
      <c r="H283" s="16">
        <v>0.98899999999999999</v>
      </c>
      <c r="I283" s="17">
        <v>103.9</v>
      </c>
      <c r="J283" s="1" t="s">
        <v>543</v>
      </c>
      <c r="K283" s="17">
        <v>48.83</v>
      </c>
      <c r="L283" s="17">
        <v>48.83</v>
      </c>
      <c r="M283" s="4">
        <v>40711</v>
      </c>
      <c r="N283" s="2">
        <f>_xlfn.MAXIFS(History!C$9:C$157,History!D$9:D$157,B283)</f>
        <v>0</v>
      </c>
      <c r="O283" s="2">
        <f>_xlfn.MAXIFS(History!K$2:K$157,History!D$2:D$157,B283)</f>
        <v>0</v>
      </c>
      <c r="P283" s="2">
        <f>_xlfn.MAXIFS(History_Typemaster!K$2:K$611,History_Typemaster!D$2:D$611,B283)</f>
        <v>0</v>
      </c>
    </row>
    <row r="284" spans="1:16" ht="12" x14ac:dyDescent="0.2">
      <c r="A284" s="1">
        <v>283</v>
      </c>
      <c r="B284" s="23" t="s">
        <v>346</v>
      </c>
      <c r="C284" s="1">
        <v>1210154</v>
      </c>
      <c r="D284" s="1" t="str">
        <f t="shared" si="8"/>
        <v>-</v>
      </c>
      <c r="E284" s="1" t="str">
        <f t="shared" si="9"/>
        <v>-</v>
      </c>
      <c r="F284" s="1">
        <v>403</v>
      </c>
      <c r="G284" s="1">
        <v>38</v>
      </c>
      <c r="H284" s="16">
        <v>0.98799999999999999</v>
      </c>
      <c r="I284" s="17">
        <v>73.349999999999994</v>
      </c>
      <c r="J284" s="1" t="s">
        <v>544</v>
      </c>
      <c r="K284" s="17">
        <v>34.72</v>
      </c>
      <c r="L284" s="17">
        <v>34.72</v>
      </c>
      <c r="M284" s="4">
        <v>41176</v>
      </c>
      <c r="N284" s="2">
        <f>_xlfn.MAXIFS(History!C$9:C$157,History!D$9:D$157,B284)</f>
        <v>0</v>
      </c>
      <c r="O284" s="2">
        <f>_xlfn.MAXIFS(History!K$2:K$157,History!D$2:D$157,B284)</f>
        <v>0</v>
      </c>
      <c r="P284" s="2">
        <f>_xlfn.MAXIFS(History_Typemaster!K$2:K$611,History_Typemaster!D$2:D$611,B284)</f>
        <v>0</v>
      </c>
    </row>
    <row r="285" spans="1:16" ht="12" x14ac:dyDescent="0.2">
      <c r="A285" s="1">
        <v>284</v>
      </c>
      <c r="B285" s="23" t="s">
        <v>91</v>
      </c>
      <c r="C285" s="1">
        <v>1210392</v>
      </c>
      <c r="D285" s="1" t="str">
        <f t="shared" si="8"/>
        <v>Mega</v>
      </c>
      <c r="E285" s="1" t="str">
        <f t="shared" si="9"/>
        <v>-</v>
      </c>
      <c r="F285" s="1">
        <v>465</v>
      </c>
      <c r="G285" s="1">
        <v>92</v>
      </c>
      <c r="H285" s="16">
        <v>0.98699999999999999</v>
      </c>
      <c r="I285" s="17">
        <v>100.77</v>
      </c>
      <c r="J285" s="1" t="s">
        <v>445</v>
      </c>
      <c r="K285" s="17">
        <v>59.92</v>
      </c>
      <c r="L285" s="17">
        <v>59.92</v>
      </c>
      <c r="M285" s="4">
        <v>40261</v>
      </c>
      <c r="N285" s="2">
        <f>_xlfn.MAXIFS(History!C$9:C$157,History!D$9:D$157,B285)</f>
        <v>91.59</v>
      </c>
      <c r="O285" s="2">
        <f>_xlfn.MAXIFS(History!K$2:K$157,History!D$2:D$157,B285)</f>
        <v>90.72</v>
      </c>
      <c r="P285" s="2">
        <f>_xlfn.MAXIFS(History_Typemaster!K$2:K$611,History_Typemaster!D$2:D$611,B285)</f>
        <v>0</v>
      </c>
    </row>
    <row r="286" spans="1:16" ht="12" x14ac:dyDescent="0.2">
      <c r="A286" s="1">
        <v>285</v>
      </c>
      <c r="B286" s="23" t="s">
        <v>347</v>
      </c>
      <c r="C286" s="1">
        <v>1210019</v>
      </c>
      <c r="D286" s="1" t="str">
        <f t="shared" si="8"/>
        <v>-</v>
      </c>
      <c r="E286" s="1" t="str">
        <f t="shared" si="9"/>
        <v>-</v>
      </c>
      <c r="F286" s="1">
        <v>216</v>
      </c>
      <c r="G286" s="1">
        <v>125</v>
      </c>
      <c r="H286" s="16">
        <v>0.98599999999999999</v>
      </c>
      <c r="I286" s="17">
        <v>87.11</v>
      </c>
      <c r="J286" s="1" t="s">
        <v>493</v>
      </c>
      <c r="K286" s="17">
        <v>46.74</v>
      </c>
      <c r="L286" s="17">
        <v>41.01</v>
      </c>
      <c r="M286" s="4">
        <v>40357</v>
      </c>
      <c r="N286" s="2">
        <f>_xlfn.MAXIFS(History!C$9:C$157,History!D$9:D$157,B286)</f>
        <v>0</v>
      </c>
      <c r="O286" s="2">
        <f>_xlfn.MAXIFS(History!K$2:K$157,History!D$2:D$157,B286)</f>
        <v>0</v>
      </c>
      <c r="P286" s="2">
        <f>_xlfn.MAXIFS(History_Typemaster!K$2:K$611,History_Typemaster!D$2:D$611,B286)</f>
        <v>0</v>
      </c>
    </row>
    <row r="287" spans="1:16" ht="12" x14ac:dyDescent="0.2">
      <c r="A287" s="1">
        <v>286</v>
      </c>
      <c r="B287" s="23" t="s">
        <v>348</v>
      </c>
      <c r="C287" s="1">
        <v>1210039</v>
      </c>
      <c r="D287" s="1" t="str">
        <f t="shared" si="8"/>
        <v>-</v>
      </c>
      <c r="E287" s="1" t="str">
        <f t="shared" si="9"/>
        <v>-</v>
      </c>
      <c r="F287" s="1">
        <v>355</v>
      </c>
      <c r="G287" s="1">
        <v>80</v>
      </c>
      <c r="H287" s="16">
        <v>0.98599999999999999</v>
      </c>
      <c r="I287" s="17">
        <v>82.28</v>
      </c>
      <c r="J287" s="1" t="s">
        <v>454</v>
      </c>
      <c r="K287" s="17">
        <v>47.58</v>
      </c>
      <c r="L287" s="17">
        <v>47.58</v>
      </c>
      <c r="M287" s="4">
        <v>40177</v>
      </c>
      <c r="N287" s="2">
        <f>_xlfn.MAXIFS(History!C$9:C$157,History!D$9:D$157,B287)</f>
        <v>0</v>
      </c>
      <c r="O287" s="2">
        <f>_xlfn.MAXIFS(History!K$2:K$157,History!D$2:D$157,B287)</f>
        <v>0</v>
      </c>
      <c r="P287" s="2">
        <f>_xlfn.MAXIFS(History_Typemaster!K$2:K$611,History_Typemaster!D$2:D$611,B287)</f>
        <v>0</v>
      </c>
    </row>
    <row r="288" spans="1:16" ht="12" x14ac:dyDescent="0.2">
      <c r="A288" s="1">
        <v>287</v>
      </c>
      <c r="B288" s="23" t="s">
        <v>112</v>
      </c>
      <c r="C288" s="1">
        <v>1210434</v>
      </c>
      <c r="D288" s="1" t="str">
        <f t="shared" si="8"/>
        <v>Mega</v>
      </c>
      <c r="E288" s="1" t="str">
        <f t="shared" si="9"/>
        <v>-</v>
      </c>
      <c r="F288" s="1">
        <v>355</v>
      </c>
      <c r="G288" s="1">
        <v>144</v>
      </c>
      <c r="H288" s="16">
        <v>0.98499999999999999</v>
      </c>
      <c r="I288" s="17">
        <v>119.6</v>
      </c>
      <c r="J288" s="1" t="s">
        <v>459</v>
      </c>
      <c r="K288" s="17">
        <v>45.78</v>
      </c>
      <c r="L288" s="17">
        <v>38.08</v>
      </c>
      <c r="M288" s="4">
        <v>40194</v>
      </c>
      <c r="N288" s="2">
        <f>_xlfn.MAXIFS(History!C$9:C$157,History!D$9:D$157,B288)</f>
        <v>83.71</v>
      </c>
      <c r="O288" s="2">
        <f>_xlfn.MAXIFS(History!K$2:K$157,History!D$2:D$157,B288)</f>
        <v>88.323000000000008</v>
      </c>
      <c r="P288" s="2">
        <f>_xlfn.MAXIFS(History_Typemaster!K$2:K$611,History_Typemaster!D$2:D$611,B288)</f>
        <v>0</v>
      </c>
    </row>
    <row r="289" spans="1:16" ht="12" x14ac:dyDescent="0.2">
      <c r="A289" s="1">
        <v>288</v>
      </c>
      <c r="B289" s="23" t="s">
        <v>349</v>
      </c>
      <c r="C289" s="1">
        <v>1210426</v>
      </c>
      <c r="D289" s="1" t="str">
        <f t="shared" si="8"/>
        <v>-</v>
      </c>
      <c r="E289" s="1" t="str">
        <f t="shared" si="9"/>
        <v>-</v>
      </c>
      <c r="F289" s="1">
        <v>392</v>
      </c>
      <c r="G289" s="1">
        <v>70</v>
      </c>
      <c r="H289" s="16">
        <v>0.98499999999999999</v>
      </c>
      <c r="I289" s="17">
        <v>70.819999999999993</v>
      </c>
      <c r="J289" s="1" t="s">
        <v>453</v>
      </c>
      <c r="K289" s="17">
        <v>48.9</v>
      </c>
      <c r="L289" s="17">
        <v>48.9</v>
      </c>
      <c r="M289" s="4">
        <v>40254</v>
      </c>
      <c r="N289" s="2">
        <f>_xlfn.MAXIFS(History!C$9:C$157,History!D$9:D$157,B289)</f>
        <v>0</v>
      </c>
      <c r="O289" s="2">
        <f>_xlfn.MAXIFS(History!K$2:K$157,History!D$2:D$157,B289)</f>
        <v>0</v>
      </c>
      <c r="P289" s="2">
        <f>_xlfn.MAXIFS(History_Typemaster!K$2:K$611,History_Typemaster!D$2:D$611,B289)</f>
        <v>0</v>
      </c>
    </row>
    <row r="290" spans="1:16" ht="12" x14ac:dyDescent="0.2">
      <c r="A290" s="1">
        <v>289</v>
      </c>
      <c r="B290" s="23" t="s">
        <v>350</v>
      </c>
      <c r="C290" s="1">
        <v>1210264</v>
      </c>
      <c r="D290" s="1" t="str">
        <f t="shared" si="8"/>
        <v>-</v>
      </c>
      <c r="E290" s="1" t="str">
        <f t="shared" si="9"/>
        <v>-</v>
      </c>
      <c r="F290" s="1">
        <v>343</v>
      </c>
      <c r="G290" s="1">
        <v>67</v>
      </c>
      <c r="H290" s="16">
        <v>0.98399999999999999</v>
      </c>
      <c r="I290" s="17">
        <v>108.06</v>
      </c>
      <c r="J290" s="1" t="s">
        <v>473</v>
      </c>
      <c r="K290" s="17">
        <v>45.02</v>
      </c>
      <c r="L290" s="17">
        <v>45.02</v>
      </c>
      <c r="M290" s="4">
        <v>41318</v>
      </c>
      <c r="N290" s="2">
        <f>_xlfn.MAXIFS(History!C$9:C$157,History!D$9:D$157,B290)</f>
        <v>0</v>
      </c>
      <c r="O290" s="2">
        <f>_xlfn.MAXIFS(History!K$2:K$157,History!D$2:D$157,B290)</f>
        <v>0</v>
      </c>
      <c r="P290" s="2">
        <f>_xlfn.MAXIFS(History_Typemaster!K$2:K$611,History_Typemaster!D$2:D$611,B290)</f>
        <v>0</v>
      </c>
    </row>
    <row r="291" spans="1:16" ht="12" x14ac:dyDescent="0.2">
      <c r="A291" s="1">
        <v>290</v>
      </c>
      <c r="B291" s="23" t="s">
        <v>351</v>
      </c>
      <c r="C291" s="1">
        <v>1210129</v>
      </c>
      <c r="D291" s="1" t="str">
        <f t="shared" si="8"/>
        <v>-</v>
      </c>
      <c r="E291" s="1" t="str">
        <f t="shared" si="9"/>
        <v>-</v>
      </c>
      <c r="F291" s="1">
        <v>479</v>
      </c>
      <c r="G291" s="1">
        <v>75</v>
      </c>
      <c r="H291" s="16">
        <v>0.98399999999999999</v>
      </c>
      <c r="I291" s="17">
        <v>86.24</v>
      </c>
      <c r="J291" s="1" t="s">
        <v>454</v>
      </c>
      <c r="K291" s="17">
        <v>47.29</v>
      </c>
      <c r="L291" s="17">
        <v>47.29</v>
      </c>
      <c r="M291" s="4">
        <v>40262</v>
      </c>
      <c r="N291" s="2">
        <f>_xlfn.MAXIFS(History!C$9:C$157,History!D$9:D$157,B291)</f>
        <v>0</v>
      </c>
      <c r="O291" s="2">
        <f>_xlfn.MAXIFS(History!K$2:K$157,History!D$2:D$157,B291)</f>
        <v>0</v>
      </c>
      <c r="P291" s="2">
        <f>_xlfn.MAXIFS(History_Typemaster!K$2:K$611,History_Typemaster!D$2:D$611,B291)</f>
        <v>0</v>
      </c>
    </row>
    <row r="292" spans="1:16" ht="12" x14ac:dyDescent="0.2">
      <c r="A292" s="1">
        <v>291</v>
      </c>
      <c r="B292" s="23" t="s">
        <v>222</v>
      </c>
      <c r="C292" s="1">
        <v>1210259</v>
      </c>
      <c r="D292" s="1" t="str">
        <f t="shared" si="8"/>
        <v>-</v>
      </c>
      <c r="E292" s="1" t="str">
        <f t="shared" si="9"/>
        <v>-</v>
      </c>
      <c r="F292" s="1">
        <v>199</v>
      </c>
      <c r="G292" s="1">
        <v>42</v>
      </c>
      <c r="H292" s="16">
        <v>0.98299999999999998</v>
      </c>
      <c r="I292" s="17">
        <v>56.75</v>
      </c>
      <c r="J292" s="1" t="s">
        <v>545</v>
      </c>
      <c r="K292" s="17">
        <v>23.74</v>
      </c>
      <c r="L292" s="17">
        <v>23.74</v>
      </c>
      <c r="M292" s="4">
        <v>41167</v>
      </c>
      <c r="N292" s="2">
        <f>_xlfn.MAXIFS(History!C$9:C$157,History!D$9:D$157,B292)</f>
        <v>0</v>
      </c>
      <c r="O292" s="2">
        <f>_xlfn.MAXIFS(History!K$2:K$157,History!D$2:D$157,B292)</f>
        <v>0</v>
      </c>
      <c r="P292" s="2">
        <f>_xlfn.MAXIFS(History_Typemaster!K$2:K$611,History_Typemaster!D$2:D$611,B292)</f>
        <v>0</v>
      </c>
    </row>
    <row r="293" spans="1:16" ht="12" x14ac:dyDescent="0.2">
      <c r="A293" s="1">
        <v>292</v>
      </c>
      <c r="B293" s="23" t="s">
        <v>352</v>
      </c>
      <c r="C293" s="1">
        <v>1210072</v>
      </c>
      <c r="D293" s="1" t="str">
        <f t="shared" si="8"/>
        <v>-</v>
      </c>
      <c r="E293" s="1" t="str">
        <f t="shared" si="9"/>
        <v>-</v>
      </c>
      <c r="F293" s="1">
        <v>270</v>
      </c>
      <c r="G293" s="1">
        <v>144</v>
      </c>
      <c r="H293" s="16">
        <v>0.98199999999999998</v>
      </c>
      <c r="I293" s="17">
        <v>79.56</v>
      </c>
      <c r="J293" s="1" t="s">
        <v>445</v>
      </c>
      <c r="K293" s="17">
        <v>46.45</v>
      </c>
      <c r="L293" s="17">
        <v>37.659999999999997</v>
      </c>
      <c r="M293" s="4">
        <v>40299</v>
      </c>
      <c r="N293" s="2">
        <f>_xlfn.MAXIFS(History!C$9:C$157,History!D$9:D$157,B293)</f>
        <v>0</v>
      </c>
      <c r="O293" s="2">
        <f>_xlfn.MAXIFS(History!K$2:K$157,History!D$2:D$157,B293)</f>
        <v>0</v>
      </c>
      <c r="P293" s="2">
        <f>_xlfn.MAXIFS(History_Typemaster!K$2:K$611,History_Typemaster!D$2:D$611,B293)</f>
        <v>0</v>
      </c>
    </row>
    <row r="294" spans="1:16" ht="12" x14ac:dyDescent="0.2">
      <c r="A294" s="1">
        <v>293</v>
      </c>
      <c r="B294" s="23" t="s">
        <v>353</v>
      </c>
      <c r="C294" s="1">
        <v>1210375</v>
      </c>
      <c r="D294" s="1" t="str">
        <f t="shared" si="8"/>
        <v>-</v>
      </c>
      <c r="E294" s="1" t="str">
        <f t="shared" si="9"/>
        <v>-</v>
      </c>
      <c r="F294" s="1">
        <v>297</v>
      </c>
      <c r="G294" s="1">
        <v>111</v>
      </c>
      <c r="H294" s="16">
        <v>0.98199999999999998</v>
      </c>
      <c r="I294" s="17">
        <v>63.17</v>
      </c>
      <c r="J294" s="1" t="s">
        <v>546</v>
      </c>
      <c r="K294" s="17">
        <v>36.99</v>
      </c>
      <c r="L294" s="17">
        <v>35.020000000000003</v>
      </c>
      <c r="M294" s="4">
        <v>40260</v>
      </c>
      <c r="N294" s="2">
        <f>_xlfn.MAXIFS(History!C$9:C$157,History!D$9:D$157,B294)</f>
        <v>0</v>
      </c>
      <c r="O294" s="2">
        <f>_xlfn.MAXIFS(History!K$2:K$157,History!D$2:D$157,B294)</f>
        <v>0</v>
      </c>
      <c r="P294" s="2">
        <f>_xlfn.MAXIFS(History_Typemaster!K$2:K$611,History_Typemaster!D$2:D$611,B294)</f>
        <v>0</v>
      </c>
    </row>
    <row r="295" spans="1:16" ht="12" x14ac:dyDescent="0.2">
      <c r="A295" s="1">
        <v>294</v>
      </c>
      <c r="B295" s="23" t="s">
        <v>354</v>
      </c>
      <c r="C295" s="1">
        <v>1210216</v>
      </c>
      <c r="D295" s="1" t="str">
        <f t="shared" si="8"/>
        <v>-</v>
      </c>
      <c r="E295" s="1" t="str">
        <f t="shared" si="9"/>
        <v>-</v>
      </c>
      <c r="F295" s="1">
        <v>231</v>
      </c>
      <c r="G295" s="1">
        <v>79</v>
      </c>
      <c r="H295" s="16">
        <v>0.98199999999999998</v>
      </c>
      <c r="I295" s="17">
        <v>59.22</v>
      </c>
      <c r="J295" s="1" t="s">
        <v>547</v>
      </c>
      <c r="K295" s="17">
        <v>27.92</v>
      </c>
      <c r="L295" s="17">
        <v>27.92</v>
      </c>
      <c r="M295" s="4">
        <v>40872</v>
      </c>
      <c r="N295" s="2">
        <f>_xlfn.MAXIFS(History!C$9:C$157,History!D$9:D$157,B295)</f>
        <v>0</v>
      </c>
      <c r="O295" s="2">
        <f>_xlfn.MAXIFS(History!K$2:K$157,History!D$2:D$157,B295)</f>
        <v>0</v>
      </c>
      <c r="P295" s="2">
        <f>_xlfn.MAXIFS(History_Typemaster!K$2:K$611,History_Typemaster!D$2:D$611,B295)</f>
        <v>0</v>
      </c>
    </row>
    <row r="296" spans="1:16" ht="12" x14ac:dyDescent="0.2">
      <c r="A296" s="1">
        <v>295</v>
      </c>
      <c r="B296" s="23" t="s">
        <v>355</v>
      </c>
      <c r="C296" s="1">
        <v>1210044</v>
      </c>
      <c r="D296" s="1" t="str">
        <f t="shared" si="8"/>
        <v>-</v>
      </c>
      <c r="E296" s="1" t="str">
        <f t="shared" si="9"/>
        <v>-</v>
      </c>
      <c r="F296" s="1">
        <v>337</v>
      </c>
      <c r="G296" s="1">
        <v>81</v>
      </c>
      <c r="H296" s="16">
        <v>0.98099999999999998</v>
      </c>
      <c r="I296" s="17">
        <v>67.95</v>
      </c>
      <c r="J296" s="1" t="s">
        <v>458</v>
      </c>
      <c r="K296" s="17">
        <v>42.67</v>
      </c>
      <c r="L296" s="17">
        <v>42.67</v>
      </c>
      <c r="M296" s="4">
        <v>40246</v>
      </c>
      <c r="N296" s="2">
        <f>_xlfn.MAXIFS(History!C$9:C$157,History!D$9:D$157,B296)</f>
        <v>0</v>
      </c>
      <c r="O296" s="2">
        <f>_xlfn.MAXIFS(History!K$2:K$157,History!D$2:D$157,B296)</f>
        <v>0</v>
      </c>
      <c r="P296" s="2">
        <f>_xlfn.MAXIFS(History_Typemaster!K$2:K$611,History_Typemaster!D$2:D$611,B296)</f>
        <v>0</v>
      </c>
    </row>
    <row r="297" spans="1:16" ht="12" x14ac:dyDescent="0.2">
      <c r="A297" s="1">
        <v>296</v>
      </c>
      <c r="B297" s="23" t="s">
        <v>77</v>
      </c>
      <c r="C297" s="1">
        <v>1210438</v>
      </c>
      <c r="D297" s="1" t="str">
        <f t="shared" si="8"/>
        <v>Mega</v>
      </c>
      <c r="E297" s="1" t="str">
        <f t="shared" si="9"/>
        <v>-</v>
      </c>
      <c r="F297" s="1">
        <v>191</v>
      </c>
      <c r="G297" s="1">
        <v>124</v>
      </c>
      <c r="H297" s="16">
        <v>0.98</v>
      </c>
      <c r="I297" s="17">
        <v>147.27000000000001</v>
      </c>
      <c r="J297" s="1" t="s">
        <v>548</v>
      </c>
      <c r="K297" s="17">
        <v>43.36</v>
      </c>
      <c r="L297" s="17">
        <v>38.31</v>
      </c>
      <c r="M297" s="4">
        <v>40260</v>
      </c>
      <c r="N297" s="2">
        <f>_xlfn.MAXIFS(History!C$9:C$157,History!D$9:D$157,B297)</f>
        <v>100.43</v>
      </c>
      <c r="O297" s="2">
        <f>_xlfn.MAXIFS(History!K$2:K$157,History!D$2:D$157,B297)</f>
        <v>95.527000000000015</v>
      </c>
      <c r="P297" s="2">
        <f>_xlfn.MAXIFS(History_Typemaster!K$2:K$611,History_Typemaster!D$2:D$611,B297)</f>
        <v>0</v>
      </c>
    </row>
    <row r="298" spans="1:16" ht="12" x14ac:dyDescent="0.2">
      <c r="A298" s="1">
        <v>297</v>
      </c>
      <c r="B298" s="23" t="s">
        <v>356</v>
      </c>
      <c r="C298" s="1">
        <v>1210079</v>
      </c>
      <c r="D298" s="1" t="str">
        <f t="shared" si="8"/>
        <v>-</v>
      </c>
      <c r="E298" s="1" t="str">
        <f t="shared" si="9"/>
        <v>-</v>
      </c>
      <c r="F298" s="1">
        <v>314</v>
      </c>
      <c r="G298" s="1">
        <v>98</v>
      </c>
      <c r="H298" s="16">
        <v>0.98</v>
      </c>
      <c r="I298" s="17">
        <v>92.26</v>
      </c>
      <c r="J298" s="1" t="s">
        <v>526</v>
      </c>
      <c r="K298" s="17">
        <v>45.06</v>
      </c>
      <c r="L298" s="17">
        <v>45.06</v>
      </c>
      <c r="M298" s="4">
        <v>40208</v>
      </c>
      <c r="N298" s="2">
        <f>_xlfn.MAXIFS(History!C$9:C$157,History!D$9:D$157,B298)</f>
        <v>0</v>
      </c>
      <c r="O298" s="2">
        <f>_xlfn.MAXIFS(History!K$2:K$157,History!D$2:D$157,B298)</f>
        <v>0</v>
      </c>
      <c r="P298" s="2">
        <f>_xlfn.MAXIFS(History_Typemaster!K$2:K$611,History_Typemaster!D$2:D$611,B298)</f>
        <v>0</v>
      </c>
    </row>
    <row r="299" spans="1:16" ht="12" x14ac:dyDescent="0.2">
      <c r="A299" s="1">
        <v>298</v>
      </c>
      <c r="B299" s="23" t="s">
        <v>357</v>
      </c>
      <c r="C299" s="1">
        <v>1210327</v>
      </c>
      <c r="D299" s="1" t="str">
        <f t="shared" si="8"/>
        <v>-</v>
      </c>
      <c r="E299" s="1" t="str">
        <f t="shared" si="9"/>
        <v>-</v>
      </c>
      <c r="F299" s="1">
        <v>348</v>
      </c>
      <c r="G299" s="1">
        <v>85</v>
      </c>
      <c r="H299" s="16">
        <v>0.98</v>
      </c>
      <c r="I299" s="17">
        <v>89.43</v>
      </c>
      <c r="J299" s="1" t="s">
        <v>445</v>
      </c>
      <c r="K299" s="17">
        <v>45.05</v>
      </c>
      <c r="L299" s="17">
        <v>45.05</v>
      </c>
      <c r="M299" s="4">
        <v>41166</v>
      </c>
      <c r="N299" s="2">
        <f>_xlfn.MAXIFS(History!C$9:C$157,History!D$9:D$157,B299)</f>
        <v>0</v>
      </c>
      <c r="O299" s="2">
        <f>_xlfn.MAXIFS(History!K$2:K$157,History!D$2:D$157,B299)</f>
        <v>0</v>
      </c>
      <c r="P299" s="2">
        <f>_xlfn.MAXIFS(History_Typemaster!K$2:K$611,History_Typemaster!D$2:D$611,B299)</f>
        <v>0</v>
      </c>
    </row>
    <row r="300" spans="1:16" ht="12" x14ac:dyDescent="0.2">
      <c r="A300" s="1">
        <v>299</v>
      </c>
      <c r="B300" s="23" t="s">
        <v>358</v>
      </c>
      <c r="C300" s="1">
        <v>1210335</v>
      </c>
      <c r="D300" s="1" t="str">
        <f t="shared" si="8"/>
        <v>-</v>
      </c>
      <c r="E300" s="1" t="str">
        <f t="shared" si="9"/>
        <v>-</v>
      </c>
      <c r="F300" s="1">
        <v>422</v>
      </c>
      <c r="G300" s="1">
        <v>88</v>
      </c>
      <c r="H300" s="16">
        <v>0.97899999999999998</v>
      </c>
      <c r="I300" s="17">
        <v>100.51</v>
      </c>
      <c r="J300" s="1" t="s">
        <v>473</v>
      </c>
      <c r="K300" s="17">
        <v>38.950000000000003</v>
      </c>
      <c r="L300" s="17">
        <v>38.950000000000003</v>
      </c>
      <c r="M300" s="4">
        <v>40637</v>
      </c>
      <c r="N300" s="2">
        <f>_xlfn.MAXIFS(History!C$9:C$157,History!D$9:D$157,B300)</f>
        <v>0</v>
      </c>
      <c r="O300" s="2">
        <f>_xlfn.MAXIFS(History!K$2:K$157,History!D$2:D$157,B300)</f>
        <v>0</v>
      </c>
      <c r="P300" s="2">
        <f>_xlfn.MAXIFS(History_Typemaster!K$2:K$611,History_Typemaster!D$2:D$611,B300)</f>
        <v>0</v>
      </c>
    </row>
    <row r="301" spans="1:16" ht="12" x14ac:dyDescent="0.2">
      <c r="A301" s="1">
        <v>300</v>
      </c>
      <c r="B301" s="23" t="s">
        <v>109</v>
      </c>
      <c r="C301" s="1">
        <v>1210070</v>
      </c>
      <c r="D301" s="1" t="str">
        <f t="shared" si="8"/>
        <v>-</v>
      </c>
      <c r="E301" s="1" t="str">
        <f t="shared" si="9"/>
        <v>Typemaster</v>
      </c>
      <c r="F301" s="1">
        <v>245</v>
      </c>
      <c r="G301" s="1">
        <v>73</v>
      </c>
      <c r="H301" s="16">
        <v>0.97899999999999998</v>
      </c>
      <c r="I301" s="17">
        <v>118.51</v>
      </c>
      <c r="J301" s="1" t="s">
        <v>449</v>
      </c>
      <c r="K301" s="17">
        <v>28.86</v>
      </c>
      <c r="L301" s="17">
        <v>28.86</v>
      </c>
      <c r="M301" s="4">
        <v>40357</v>
      </c>
      <c r="N301" s="2">
        <f>_xlfn.MAXIFS(History!C$9:C$157,History!D$9:D$157,B301)</f>
        <v>84.99</v>
      </c>
      <c r="O301" s="2">
        <f>_xlfn.MAXIFS(History!K$2:K$157,History!D$2:D$157,B301)</f>
        <v>79.253</v>
      </c>
      <c r="P301" s="2">
        <f>_xlfn.MAXIFS(History_Typemaster!K$2:K$611,History_Typemaster!D$2:D$611,B301)</f>
        <v>79.253</v>
      </c>
    </row>
    <row r="302" spans="1:16" ht="12" x14ac:dyDescent="0.2">
      <c r="A302" s="1">
        <v>301</v>
      </c>
      <c r="B302" s="23" t="s">
        <v>359</v>
      </c>
      <c r="C302" s="1">
        <v>1210275</v>
      </c>
      <c r="D302" s="1" t="str">
        <f t="shared" si="8"/>
        <v>-</v>
      </c>
      <c r="E302" s="1" t="str">
        <f t="shared" si="9"/>
        <v>-</v>
      </c>
      <c r="F302" s="1">
        <v>413</v>
      </c>
      <c r="G302" s="1">
        <v>21</v>
      </c>
      <c r="H302" s="16">
        <v>0.97799999999999998</v>
      </c>
      <c r="I302" s="17">
        <v>76.72</v>
      </c>
      <c r="J302" s="1" t="s">
        <v>454</v>
      </c>
      <c r="K302" s="17">
        <v>58.67</v>
      </c>
      <c r="L302" s="17">
        <v>58.67</v>
      </c>
      <c r="M302" s="4">
        <v>40267</v>
      </c>
      <c r="N302" s="2">
        <f>_xlfn.MAXIFS(History!C$9:C$157,History!D$9:D$157,B302)</f>
        <v>0</v>
      </c>
      <c r="O302" s="2">
        <f>_xlfn.MAXIFS(History!K$2:K$157,History!D$2:D$157,B302)</f>
        <v>0</v>
      </c>
      <c r="P302" s="2">
        <f>_xlfn.MAXIFS(History_Typemaster!K$2:K$611,History_Typemaster!D$2:D$611,B302)</f>
        <v>0</v>
      </c>
    </row>
    <row r="303" spans="1:16" ht="12" x14ac:dyDescent="0.2">
      <c r="A303" s="1">
        <v>302</v>
      </c>
      <c r="B303" s="23" t="s">
        <v>257</v>
      </c>
      <c r="C303" s="1">
        <v>1210225</v>
      </c>
      <c r="D303" s="1" t="str">
        <f t="shared" si="8"/>
        <v>-</v>
      </c>
      <c r="E303" s="1" t="str">
        <f t="shared" si="9"/>
        <v>-</v>
      </c>
      <c r="F303" s="1">
        <v>194</v>
      </c>
      <c r="G303" s="1">
        <v>57</v>
      </c>
      <c r="H303" s="16">
        <v>0.97799999999999998</v>
      </c>
      <c r="I303" s="17">
        <v>45.49</v>
      </c>
      <c r="J303" s="1" t="s">
        <v>549</v>
      </c>
      <c r="K303" s="17">
        <v>23.93</v>
      </c>
      <c r="L303" s="17">
        <v>23.93</v>
      </c>
      <c r="M303" s="4">
        <v>40600</v>
      </c>
      <c r="N303" s="2">
        <f>_xlfn.MAXIFS(History!C$9:C$157,History!D$9:D$157,B303)</f>
        <v>0</v>
      </c>
      <c r="O303" s="2">
        <f>_xlfn.MAXIFS(History!K$2:K$157,History!D$2:D$157,B303)</f>
        <v>0</v>
      </c>
      <c r="P303" s="2">
        <f>_xlfn.MAXIFS(History_Typemaster!K$2:K$611,History_Typemaster!D$2:D$611,B303)</f>
        <v>0</v>
      </c>
    </row>
    <row r="304" spans="1:16" ht="12" x14ac:dyDescent="0.2">
      <c r="A304" s="1">
        <v>303</v>
      </c>
      <c r="B304" s="23" t="s">
        <v>282</v>
      </c>
      <c r="C304" s="1">
        <v>1210309</v>
      </c>
      <c r="D304" s="1" t="str">
        <f t="shared" si="8"/>
        <v>-</v>
      </c>
      <c r="E304" s="1" t="str">
        <f t="shared" si="9"/>
        <v>-</v>
      </c>
      <c r="F304" s="1">
        <v>177</v>
      </c>
      <c r="G304" s="1">
        <v>56</v>
      </c>
      <c r="H304" s="16">
        <v>0.97799999999999998</v>
      </c>
      <c r="I304" s="17">
        <v>38.450000000000003</v>
      </c>
      <c r="J304" s="1" t="s">
        <v>478</v>
      </c>
      <c r="K304" s="17">
        <v>22.7</v>
      </c>
      <c r="L304" s="17">
        <v>22.7</v>
      </c>
      <c r="M304" s="4">
        <v>41133</v>
      </c>
      <c r="N304" s="2">
        <f>_xlfn.MAXIFS(History!C$9:C$157,History!D$9:D$157,B304)</f>
        <v>0</v>
      </c>
      <c r="O304" s="2">
        <f>_xlfn.MAXIFS(History!K$2:K$157,History!D$2:D$157,B304)</f>
        <v>0</v>
      </c>
      <c r="P304" s="2">
        <f>_xlfn.MAXIFS(History_Typemaster!K$2:K$611,History_Typemaster!D$2:D$611,B304)</f>
        <v>0</v>
      </c>
    </row>
    <row r="305" spans="1:16" ht="12" x14ac:dyDescent="0.2">
      <c r="A305" s="1">
        <v>304</v>
      </c>
      <c r="B305" s="23" t="s">
        <v>360</v>
      </c>
      <c r="C305" s="1">
        <v>1210032</v>
      </c>
      <c r="D305" s="1" t="str">
        <f t="shared" si="8"/>
        <v>-</v>
      </c>
      <c r="E305" s="1" t="str">
        <f t="shared" si="9"/>
        <v>-</v>
      </c>
      <c r="F305" s="1">
        <v>297</v>
      </c>
      <c r="G305" s="1">
        <v>118</v>
      </c>
      <c r="H305" s="16">
        <v>0.97799999999999998</v>
      </c>
      <c r="I305" s="17">
        <v>97.25</v>
      </c>
      <c r="J305" s="1" t="s">
        <v>487</v>
      </c>
      <c r="K305" s="17">
        <v>40.61</v>
      </c>
      <c r="L305" s="17">
        <v>36.729999999999997</v>
      </c>
      <c r="M305" s="4">
        <v>40177</v>
      </c>
      <c r="N305" s="2">
        <f>_xlfn.MAXIFS(History!C$9:C$157,History!D$9:D$157,B305)</f>
        <v>0</v>
      </c>
      <c r="O305" s="2">
        <f>_xlfn.MAXIFS(History!K$2:K$157,History!D$2:D$157,B305)</f>
        <v>0</v>
      </c>
      <c r="P305" s="2">
        <f>_xlfn.MAXIFS(History_Typemaster!K$2:K$611,History_Typemaster!D$2:D$611,B305)</f>
        <v>0</v>
      </c>
    </row>
    <row r="306" spans="1:16" ht="12" x14ac:dyDescent="0.2">
      <c r="A306" s="1">
        <v>305</v>
      </c>
      <c r="B306" s="23" t="s">
        <v>111</v>
      </c>
      <c r="C306" s="1">
        <v>1210422</v>
      </c>
      <c r="D306" s="1" t="str">
        <f t="shared" si="8"/>
        <v>Mega</v>
      </c>
      <c r="E306" s="1" t="str">
        <f t="shared" si="9"/>
        <v>-</v>
      </c>
      <c r="F306" s="1">
        <v>329</v>
      </c>
      <c r="G306" s="1">
        <v>121</v>
      </c>
      <c r="H306" s="16">
        <v>0.97799999999999998</v>
      </c>
      <c r="I306" s="17">
        <v>153.51</v>
      </c>
      <c r="J306" s="1" t="s">
        <v>449</v>
      </c>
      <c r="K306" s="17">
        <v>68.75</v>
      </c>
      <c r="L306" s="17">
        <v>62.48</v>
      </c>
      <c r="M306" s="4">
        <v>40326</v>
      </c>
      <c r="N306" s="2">
        <f>_xlfn.MAXIFS(History!C$9:C$157,History!D$9:D$157,B306)</f>
        <v>84.28</v>
      </c>
      <c r="O306" s="2">
        <f>_xlfn.MAXIFS(History!K$2:K$157,History!D$2:D$157,B306)</f>
        <v>87.631</v>
      </c>
      <c r="P306" s="2">
        <f>_xlfn.MAXIFS(History_Typemaster!K$2:K$611,History_Typemaster!D$2:D$611,B306)</f>
        <v>0</v>
      </c>
    </row>
    <row r="307" spans="1:16" ht="12" x14ac:dyDescent="0.2">
      <c r="A307" s="1">
        <v>306</v>
      </c>
      <c r="B307" s="23" t="s">
        <v>77</v>
      </c>
      <c r="C307" s="1">
        <v>1210437</v>
      </c>
      <c r="D307" s="1" t="str">
        <f t="shared" si="8"/>
        <v>Mega</v>
      </c>
      <c r="E307" s="1" t="str">
        <f t="shared" si="9"/>
        <v>-</v>
      </c>
      <c r="F307" s="1">
        <v>450</v>
      </c>
      <c r="G307" s="1">
        <v>52</v>
      </c>
      <c r="H307" s="16">
        <v>0.97699999999999998</v>
      </c>
      <c r="I307" s="17">
        <v>110.28</v>
      </c>
      <c r="J307" s="1" t="s">
        <v>457</v>
      </c>
      <c r="K307" s="17">
        <v>78.319999999999993</v>
      </c>
      <c r="L307" s="17">
        <v>78.319999999999993</v>
      </c>
      <c r="M307" s="4">
        <v>40177</v>
      </c>
      <c r="N307" s="2">
        <f>_xlfn.MAXIFS(History!C$9:C$157,History!D$9:D$157,B307)</f>
        <v>100.43</v>
      </c>
      <c r="O307" s="2">
        <f>_xlfn.MAXIFS(History!K$2:K$157,History!D$2:D$157,B307)</f>
        <v>95.527000000000015</v>
      </c>
      <c r="P307" s="2">
        <f>_xlfn.MAXIFS(History_Typemaster!K$2:K$611,History_Typemaster!D$2:D$611,B307)</f>
        <v>0</v>
      </c>
    </row>
    <row r="308" spans="1:16" ht="12" x14ac:dyDescent="0.2">
      <c r="A308" s="1">
        <v>307</v>
      </c>
      <c r="B308" s="23" t="s">
        <v>182</v>
      </c>
      <c r="C308" s="1">
        <v>1210028</v>
      </c>
      <c r="D308" s="1" t="str">
        <f t="shared" si="8"/>
        <v>-</v>
      </c>
      <c r="E308" s="1" t="str">
        <f t="shared" si="9"/>
        <v>-</v>
      </c>
      <c r="F308" s="1">
        <v>356</v>
      </c>
      <c r="G308" s="1">
        <v>67</v>
      </c>
      <c r="H308" s="16">
        <v>0.97599999999999998</v>
      </c>
      <c r="I308" s="17">
        <v>114.47</v>
      </c>
      <c r="J308" s="1" t="s">
        <v>459</v>
      </c>
      <c r="K308" s="17">
        <v>40.770000000000003</v>
      </c>
      <c r="L308" s="17">
        <v>40.770000000000003</v>
      </c>
      <c r="M308" s="4">
        <v>40246</v>
      </c>
      <c r="N308" s="2">
        <f>_xlfn.MAXIFS(History!C$9:C$157,History!D$9:D$157,B308)</f>
        <v>0</v>
      </c>
      <c r="O308" s="2">
        <f>_xlfn.MAXIFS(History!K$2:K$157,History!D$2:D$157,B308)</f>
        <v>0</v>
      </c>
      <c r="P308" s="2">
        <f>_xlfn.MAXIFS(History_Typemaster!K$2:K$611,History_Typemaster!D$2:D$611,B308)</f>
        <v>0</v>
      </c>
    </row>
    <row r="309" spans="1:16" ht="12" x14ac:dyDescent="0.2">
      <c r="A309" s="1">
        <v>308</v>
      </c>
      <c r="B309" s="23" t="s">
        <v>338</v>
      </c>
      <c r="C309" s="1">
        <v>1210262</v>
      </c>
      <c r="D309" s="1" t="str">
        <f t="shared" si="8"/>
        <v>-</v>
      </c>
      <c r="E309" s="1" t="str">
        <f t="shared" si="9"/>
        <v>-</v>
      </c>
      <c r="F309" s="1">
        <v>214</v>
      </c>
      <c r="G309" s="1">
        <v>87</v>
      </c>
      <c r="H309" s="16">
        <v>0.97499999999999998</v>
      </c>
      <c r="I309" s="17">
        <v>88.37</v>
      </c>
      <c r="J309" s="1" t="s">
        <v>458</v>
      </c>
      <c r="K309" s="17">
        <v>47.08</v>
      </c>
      <c r="L309" s="17">
        <v>47.08</v>
      </c>
      <c r="M309" s="4">
        <v>40331</v>
      </c>
      <c r="N309" s="2">
        <f>_xlfn.MAXIFS(History!C$9:C$157,History!D$9:D$157,B309)</f>
        <v>0</v>
      </c>
      <c r="O309" s="2">
        <f>_xlfn.MAXIFS(History!K$2:K$157,History!D$2:D$157,B309)</f>
        <v>0</v>
      </c>
      <c r="P309" s="2">
        <f>_xlfn.MAXIFS(History_Typemaster!K$2:K$611,History_Typemaster!D$2:D$611,B309)</f>
        <v>0</v>
      </c>
    </row>
    <row r="310" spans="1:16" ht="12" x14ac:dyDescent="0.2">
      <c r="A310" s="1">
        <v>309</v>
      </c>
      <c r="B310" s="23" t="s">
        <v>361</v>
      </c>
      <c r="C310" s="1">
        <v>1210271</v>
      </c>
      <c r="D310" s="1" t="str">
        <f t="shared" si="8"/>
        <v>-</v>
      </c>
      <c r="E310" s="1" t="str">
        <f t="shared" si="9"/>
        <v>-</v>
      </c>
      <c r="F310" s="1">
        <v>334</v>
      </c>
      <c r="G310" s="1">
        <v>24</v>
      </c>
      <c r="H310" s="16">
        <v>0.97499999999999998</v>
      </c>
      <c r="I310" s="17">
        <v>112.8</v>
      </c>
      <c r="J310" s="1" t="s">
        <v>449</v>
      </c>
      <c r="K310" s="17">
        <v>42.71</v>
      </c>
      <c r="L310" s="17">
        <v>42.71</v>
      </c>
      <c r="M310" s="4">
        <v>40240</v>
      </c>
      <c r="N310" s="2">
        <f>_xlfn.MAXIFS(History!C$9:C$157,History!D$9:D$157,B310)</f>
        <v>0</v>
      </c>
      <c r="O310" s="2">
        <f>_xlfn.MAXIFS(History!K$2:K$157,History!D$2:D$157,B310)</f>
        <v>0</v>
      </c>
      <c r="P310" s="2">
        <f>_xlfn.MAXIFS(History_Typemaster!K$2:K$611,History_Typemaster!D$2:D$611,B310)</f>
        <v>0</v>
      </c>
    </row>
    <row r="311" spans="1:16" ht="12" x14ac:dyDescent="0.2">
      <c r="A311" s="1">
        <v>310</v>
      </c>
      <c r="B311" s="23" t="s">
        <v>362</v>
      </c>
      <c r="C311" s="1">
        <v>1210173</v>
      </c>
      <c r="D311" s="1" t="str">
        <f t="shared" si="8"/>
        <v>-</v>
      </c>
      <c r="E311" s="1" t="str">
        <f t="shared" si="9"/>
        <v>-</v>
      </c>
      <c r="F311" s="1">
        <v>320</v>
      </c>
      <c r="G311" s="1">
        <v>82</v>
      </c>
      <c r="H311" s="16">
        <v>0.97499999999999998</v>
      </c>
      <c r="I311" s="17">
        <v>80.37</v>
      </c>
      <c r="J311" s="1" t="s">
        <v>508</v>
      </c>
      <c r="K311" s="17">
        <v>49.09</v>
      </c>
      <c r="L311" s="17">
        <v>49.09</v>
      </c>
      <c r="M311" s="4">
        <v>40279</v>
      </c>
      <c r="N311" s="2">
        <f>_xlfn.MAXIFS(History!C$9:C$157,History!D$9:D$157,B311)</f>
        <v>0</v>
      </c>
      <c r="O311" s="2">
        <f>_xlfn.MAXIFS(History!K$2:K$157,History!D$2:D$157,B311)</f>
        <v>0</v>
      </c>
      <c r="P311" s="2">
        <f>_xlfn.MAXIFS(History_Typemaster!K$2:K$611,History_Typemaster!D$2:D$611,B311)</f>
        <v>0</v>
      </c>
    </row>
    <row r="312" spans="1:16" ht="12" x14ac:dyDescent="0.2">
      <c r="A312" s="1">
        <v>311</v>
      </c>
      <c r="B312" s="23" t="s">
        <v>195</v>
      </c>
      <c r="C312" s="1">
        <v>1210214</v>
      </c>
      <c r="D312" s="1" t="str">
        <f t="shared" si="8"/>
        <v>-</v>
      </c>
      <c r="E312" s="1" t="str">
        <f t="shared" si="9"/>
        <v>-</v>
      </c>
      <c r="F312" s="1">
        <v>350</v>
      </c>
      <c r="G312" s="1">
        <v>34</v>
      </c>
      <c r="H312" s="16">
        <v>0.97499999999999998</v>
      </c>
      <c r="I312" s="17">
        <v>54.25</v>
      </c>
      <c r="J312" s="1" t="s">
        <v>550</v>
      </c>
      <c r="K312" s="17">
        <v>37.130000000000003</v>
      </c>
      <c r="L312" s="17">
        <v>37.130000000000003</v>
      </c>
      <c r="M312" s="4">
        <v>40404</v>
      </c>
      <c r="N312" s="2">
        <f>_xlfn.MAXIFS(History!C$9:C$157,History!D$9:D$157,B312)</f>
        <v>0</v>
      </c>
      <c r="O312" s="2">
        <f>_xlfn.MAXIFS(History!K$2:K$157,History!D$2:D$157,B312)</f>
        <v>0</v>
      </c>
      <c r="P312" s="2">
        <f>_xlfn.MAXIFS(History_Typemaster!K$2:K$611,History_Typemaster!D$2:D$611,B312)</f>
        <v>0</v>
      </c>
    </row>
    <row r="313" spans="1:16" ht="12" x14ac:dyDescent="0.2">
      <c r="A313" s="1">
        <v>312</v>
      </c>
      <c r="B313" s="23" t="s">
        <v>363</v>
      </c>
      <c r="C313" s="1">
        <v>1210093</v>
      </c>
      <c r="D313" s="1" t="str">
        <f t="shared" si="8"/>
        <v>-</v>
      </c>
      <c r="E313" s="1" t="str">
        <f t="shared" si="9"/>
        <v>-</v>
      </c>
      <c r="F313" s="1">
        <v>518</v>
      </c>
      <c r="G313" s="1">
        <v>49</v>
      </c>
      <c r="H313" s="16">
        <v>0.97499999999999998</v>
      </c>
      <c r="I313" s="17">
        <v>75.5</v>
      </c>
      <c r="J313" s="1" t="s">
        <v>454</v>
      </c>
      <c r="K313" s="17">
        <v>51.01</v>
      </c>
      <c r="L313" s="17">
        <v>51.01</v>
      </c>
      <c r="M313" s="4">
        <v>40177</v>
      </c>
      <c r="N313" s="2">
        <f>_xlfn.MAXIFS(History!C$9:C$157,History!D$9:D$157,B313)</f>
        <v>0</v>
      </c>
      <c r="O313" s="2">
        <f>_xlfn.MAXIFS(History!K$2:K$157,History!D$2:D$157,B313)</f>
        <v>0</v>
      </c>
      <c r="P313" s="2">
        <f>_xlfn.MAXIFS(History_Typemaster!K$2:K$611,History_Typemaster!D$2:D$611,B313)</f>
        <v>0</v>
      </c>
    </row>
    <row r="314" spans="1:16" ht="12" x14ac:dyDescent="0.2">
      <c r="A314" s="1">
        <v>313</v>
      </c>
      <c r="B314" s="23" t="s">
        <v>322</v>
      </c>
      <c r="C314" s="1">
        <v>1210199</v>
      </c>
      <c r="D314" s="1" t="str">
        <f t="shared" si="8"/>
        <v>-</v>
      </c>
      <c r="E314" s="1" t="str">
        <f t="shared" si="9"/>
        <v>-</v>
      </c>
      <c r="F314" s="1">
        <v>336</v>
      </c>
      <c r="G314" s="1">
        <v>51</v>
      </c>
      <c r="H314" s="16">
        <v>0.97299999999999998</v>
      </c>
      <c r="I314" s="17">
        <v>79.430000000000007</v>
      </c>
      <c r="J314" s="1" t="s">
        <v>551</v>
      </c>
      <c r="K314" s="17">
        <v>42.73</v>
      </c>
      <c r="L314" s="17">
        <v>42.73</v>
      </c>
      <c r="M314" s="4">
        <v>41420</v>
      </c>
      <c r="N314" s="2">
        <f>_xlfn.MAXIFS(History!C$9:C$157,History!D$9:D$157,B314)</f>
        <v>0</v>
      </c>
      <c r="O314" s="2">
        <f>_xlfn.MAXIFS(History!K$2:K$157,History!D$2:D$157,B314)</f>
        <v>0</v>
      </c>
      <c r="P314" s="2">
        <f>_xlfn.MAXIFS(History_Typemaster!K$2:K$611,History_Typemaster!D$2:D$611,B314)</f>
        <v>0</v>
      </c>
    </row>
    <row r="315" spans="1:16" ht="12" x14ac:dyDescent="0.2">
      <c r="A315" s="1">
        <v>314</v>
      </c>
      <c r="B315" s="23" t="s">
        <v>364</v>
      </c>
      <c r="C315" s="1">
        <v>1210268</v>
      </c>
      <c r="D315" s="1" t="str">
        <f t="shared" si="8"/>
        <v>-</v>
      </c>
      <c r="E315" s="1" t="str">
        <f t="shared" si="9"/>
        <v>-</v>
      </c>
      <c r="F315" s="1">
        <v>265</v>
      </c>
      <c r="G315" s="1">
        <v>58</v>
      </c>
      <c r="H315" s="16">
        <v>0.97199999999999998</v>
      </c>
      <c r="I315" s="17">
        <v>78.28</v>
      </c>
      <c r="J315" s="1" t="s">
        <v>457</v>
      </c>
      <c r="K315" s="17">
        <v>30.87</v>
      </c>
      <c r="L315" s="17">
        <v>30.87</v>
      </c>
      <c r="M315" s="4">
        <v>41151</v>
      </c>
      <c r="N315" s="2">
        <f>_xlfn.MAXIFS(History!C$9:C$157,History!D$9:D$157,B315)</f>
        <v>0</v>
      </c>
      <c r="O315" s="2">
        <f>_xlfn.MAXIFS(History!K$2:K$157,History!D$2:D$157,B315)</f>
        <v>0</v>
      </c>
      <c r="P315" s="2">
        <f>_xlfn.MAXIFS(History_Typemaster!K$2:K$611,History_Typemaster!D$2:D$611,B315)</f>
        <v>0</v>
      </c>
    </row>
    <row r="316" spans="1:16" ht="12" x14ac:dyDescent="0.2">
      <c r="A316" s="1">
        <v>315</v>
      </c>
      <c r="B316" s="23" t="s">
        <v>365</v>
      </c>
      <c r="C316" s="1">
        <v>1210012</v>
      </c>
      <c r="D316" s="1" t="str">
        <f t="shared" si="8"/>
        <v>-</v>
      </c>
      <c r="E316" s="1" t="str">
        <f t="shared" si="9"/>
        <v>-</v>
      </c>
      <c r="F316" s="1">
        <v>204</v>
      </c>
      <c r="G316" s="1">
        <v>132</v>
      </c>
      <c r="H316" s="16">
        <v>0.97099999999999997</v>
      </c>
      <c r="I316" s="17">
        <v>105.32</v>
      </c>
      <c r="J316" s="1" t="s">
        <v>460</v>
      </c>
      <c r="K316" s="17">
        <v>43.53</v>
      </c>
      <c r="L316" s="17">
        <v>37.049999999999997</v>
      </c>
      <c r="M316" s="4">
        <v>40178</v>
      </c>
      <c r="N316" s="2">
        <f>_xlfn.MAXIFS(History!C$9:C$157,History!D$9:D$157,B316)</f>
        <v>0</v>
      </c>
      <c r="O316" s="2">
        <f>_xlfn.MAXIFS(History!K$2:K$157,History!D$2:D$157,B316)</f>
        <v>0</v>
      </c>
      <c r="P316" s="2">
        <f>_xlfn.MAXIFS(History_Typemaster!K$2:K$611,History_Typemaster!D$2:D$611,B316)</f>
        <v>0</v>
      </c>
    </row>
    <row r="317" spans="1:16" ht="12" x14ac:dyDescent="0.2">
      <c r="A317" s="1">
        <v>316</v>
      </c>
      <c r="B317" s="23" t="s">
        <v>130</v>
      </c>
      <c r="C317" s="1">
        <v>1210332</v>
      </c>
      <c r="D317" s="1" t="str">
        <f t="shared" si="8"/>
        <v>-</v>
      </c>
      <c r="E317" s="1" t="str">
        <f t="shared" si="9"/>
        <v>-</v>
      </c>
      <c r="F317" s="1">
        <v>399</v>
      </c>
      <c r="G317" s="1">
        <v>34</v>
      </c>
      <c r="H317" s="16">
        <v>0.97</v>
      </c>
      <c r="I317" s="17">
        <v>91.8</v>
      </c>
      <c r="J317" s="1" t="s">
        <v>473</v>
      </c>
      <c r="K317" s="17">
        <v>36.81</v>
      </c>
      <c r="L317" s="17">
        <v>36.81</v>
      </c>
      <c r="M317" s="4">
        <v>40414</v>
      </c>
      <c r="N317" s="2">
        <f>_xlfn.MAXIFS(History!C$9:C$157,History!D$9:D$157,B317)</f>
        <v>69.94</v>
      </c>
      <c r="O317" s="2">
        <f>_xlfn.MAXIFS(History!K$2:K$157,History!D$2:D$157,B317)</f>
        <v>52.643749999999997</v>
      </c>
      <c r="P317" s="2">
        <f>_xlfn.MAXIFS(History_Typemaster!K$2:K$611,History_Typemaster!D$2:D$611,B317)</f>
        <v>52.643749999999997</v>
      </c>
    </row>
    <row r="318" spans="1:16" ht="12" x14ac:dyDescent="0.2">
      <c r="A318" s="1">
        <v>317</v>
      </c>
      <c r="B318" s="23" t="s">
        <v>96</v>
      </c>
      <c r="C318" s="1">
        <v>1210421</v>
      </c>
      <c r="D318" s="1" t="str">
        <f t="shared" si="8"/>
        <v>Mega</v>
      </c>
      <c r="E318" s="1" t="str">
        <f t="shared" si="9"/>
        <v>-</v>
      </c>
      <c r="F318" s="1">
        <v>397</v>
      </c>
      <c r="G318" s="1">
        <v>104</v>
      </c>
      <c r="H318" s="16">
        <v>0.97</v>
      </c>
      <c r="I318" s="17">
        <v>122.57</v>
      </c>
      <c r="J318" s="1" t="s">
        <v>449</v>
      </c>
      <c r="K318" s="17">
        <v>61.44</v>
      </c>
      <c r="L318" s="17">
        <v>60.14</v>
      </c>
      <c r="M318" s="4">
        <v>40266</v>
      </c>
      <c r="N318" s="2">
        <f>_xlfn.MAXIFS(History!C$9:C$157,History!D$9:D$157,B318)</f>
        <v>89.01</v>
      </c>
      <c r="O318" s="2">
        <f>_xlfn.MAXIFS(History!K$2:K$157,History!D$2:D$157,B318)</f>
        <v>92.337999999999994</v>
      </c>
      <c r="P318" s="2">
        <f>_xlfn.MAXIFS(History_Typemaster!K$2:K$611,History_Typemaster!D$2:D$611,B318)</f>
        <v>0</v>
      </c>
    </row>
    <row r="319" spans="1:16" ht="12" x14ac:dyDescent="0.2">
      <c r="A319" s="1">
        <v>318</v>
      </c>
      <c r="B319" s="23" t="s">
        <v>366</v>
      </c>
      <c r="C319" s="1">
        <v>1210137</v>
      </c>
      <c r="D319" s="1" t="str">
        <f t="shared" si="8"/>
        <v>-</v>
      </c>
      <c r="E319" s="1" t="str">
        <f t="shared" si="9"/>
        <v>-</v>
      </c>
      <c r="F319" s="1">
        <v>279</v>
      </c>
      <c r="G319" s="1">
        <v>106</v>
      </c>
      <c r="H319" s="16">
        <v>0.97</v>
      </c>
      <c r="I319" s="17">
        <v>56.45</v>
      </c>
      <c r="J319" s="1" t="s">
        <v>490</v>
      </c>
      <c r="K319" s="17">
        <v>33.83</v>
      </c>
      <c r="L319" s="17">
        <v>32.68</v>
      </c>
      <c r="M319" s="4">
        <v>40246</v>
      </c>
      <c r="N319" s="2">
        <f>_xlfn.MAXIFS(History!C$9:C$157,History!D$9:D$157,B319)</f>
        <v>0</v>
      </c>
      <c r="O319" s="2">
        <f>_xlfn.MAXIFS(History!K$2:K$157,History!D$2:D$157,B319)</f>
        <v>0</v>
      </c>
      <c r="P319" s="2">
        <f>_xlfn.MAXIFS(History_Typemaster!K$2:K$611,History_Typemaster!D$2:D$611,B319)</f>
        <v>0</v>
      </c>
    </row>
    <row r="320" spans="1:16" ht="12" x14ac:dyDescent="0.2">
      <c r="A320" s="1">
        <v>319</v>
      </c>
      <c r="B320" s="23" t="s">
        <v>367</v>
      </c>
      <c r="C320" s="1">
        <v>1210253</v>
      </c>
      <c r="D320" s="1" t="str">
        <f t="shared" si="8"/>
        <v>-</v>
      </c>
      <c r="E320" s="1" t="str">
        <f t="shared" si="9"/>
        <v>-</v>
      </c>
      <c r="F320" s="1">
        <v>380</v>
      </c>
      <c r="G320" s="1">
        <v>53</v>
      </c>
      <c r="H320" s="16">
        <v>0.97</v>
      </c>
      <c r="I320" s="17">
        <v>68.06</v>
      </c>
      <c r="J320" s="1" t="s">
        <v>552</v>
      </c>
      <c r="K320" s="17">
        <v>43.01</v>
      </c>
      <c r="L320" s="17">
        <v>43.01</v>
      </c>
      <c r="M320" s="4">
        <v>40262</v>
      </c>
      <c r="N320" s="2">
        <f>_xlfn.MAXIFS(History!C$9:C$157,History!D$9:D$157,B320)</f>
        <v>0</v>
      </c>
      <c r="O320" s="2">
        <f>_xlfn.MAXIFS(History!K$2:K$157,History!D$2:D$157,B320)</f>
        <v>0</v>
      </c>
      <c r="P320" s="2">
        <f>_xlfn.MAXIFS(History_Typemaster!K$2:K$611,History_Typemaster!D$2:D$611,B320)</f>
        <v>0</v>
      </c>
    </row>
    <row r="321" spans="1:16" ht="12" x14ac:dyDescent="0.2">
      <c r="A321" s="1">
        <v>320</v>
      </c>
      <c r="B321" s="23" t="s">
        <v>368</v>
      </c>
      <c r="C321" s="1">
        <v>1210091</v>
      </c>
      <c r="D321" s="1" t="str">
        <f t="shared" si="8"/>
        <v>-</v>
      </c>
      <c r="E321" s="1" t="str">
        <f t="shared" si="9"/>
        <v>-</v>
      </c>
      <c r="F321" s="1">
        <v>280</v>
      </c>
      <c r="G321" s="1">
        <v>140</v>
      </c>
      <c r="H321" s="16">
        <v>0.96799999999999997</v>
      </c>
      <c r="I321" s="17">
        <v>66.19</v>
      </c>
      <c r="J321" s="1" t="s">
        <v>553</v>
      </c>
      <c r="K321" s="17">
        <v>43.18</v>
      </c>
      <c r="L321" s="17">
        <v>36.51</v>
      </c>
      <c r="M321" s="4">
        <v>40177</v>
      </c>
      <c r="N321" s="2">
        <f>_xlfn.MAXIFS(History!C$9:C$157,History!D$9:D$157,B321)</f>
        <v>0</v>
      </c>
      <c r="O321" s="2">
        <f>_xlfn.MAXIFS(History!K$2:K$157,History!D$2:D$157,B321)</f>
        <v>0</v>
      </c>
      <c r="P321" s="2">
        <f>_xlfn.MAXIFS(History_Typemaster!K$2:K$611,History_Typemaster!D$2:D$611,B321)</f>
        <v>0</v>
      </c>
    </row>
    <row r="322" spans="1:16" ht="12" x14ac:dyDescent="0.2">
      <c r="A322" s="1">
        <v>321</v>
      </c>
      <c r="B322" s="23" t="s">
        <v>369</v>
      </c>
      <c r="C322" s="1">
        <v>1210007</v>
      </c>
      <c r="D322" s="1" t="str">
        <f t="shared" si="8"/>
        <v>-</v>
      </c>
      <c r="E322" s="1" t="str">
        <f t="shared" si="9"/>
        <v>-</v>
      </c>
      <c r="F322" s="1">
        <v>409</v>
      </c>
      <c r="G322" s="1">
        <v>47</v>
      </c>
      <c r="H322" s="16">
        <v>0.96799999999999997</v>
      </c>
      <c r="I322" s="17">
        <v>81.97</v>
      </c>
      <c r="J322" s="1" t="s">
        <v>445</v>
      </c>
      <c r="K322" s="17">
        <v>50.73</v>
      </c>
      <c r="L322" s="17">
        <v>50.73</v>
      </c>
      <c r="M322" s="4">
        <v>40592</v>
      </c>
      <c r="N322" s="2">
        <f>_xlfn.MAXIFS(History!C$9:C$157,History!D$9:D$157,B322)</f>
        <v>0</v>
      </c>
      <c r="O322" s="2">
        <f>_xlfn.MAXIFS(History!K$2:K$157,History!D$2:D$157,B322)</f>
        <v>0</v>
      </c>
      <c r="P322" s="2">
        <f>_xlfn.MAXIFS(History_Typemaster!K$2:K$611,History_Typemaster!D$2:D$611,B322)</f>
        <v>0</v>
      </c>
    </row>
    <row r="323" spans="1:16" ht="12" x14ac:dyDescent="0.2">
      <c r="A323" s="1">
        <v>322</v>
      </c>
      <c r="B323" s="23" t="s">
        <v>181</v>
      </c>
      <c r="C323" s="1">
        <v>1210159</v>
      </c>
      <c r="D323" s="1" t="str">
        <f t="shared" ref="D323:D386" si="10">IF(O323&gt;=80,"Mega","-")</f>
        <v>-</v>
      </c>
      <c r="E323" s="1" t="str">
        <f t="shared" ref="E323:E386" si="11">IF(P323&gt;=55,"Typemaster","-")</f>
        <v>-</v>
      </c>
      <c r="F323" s="1">
        <v>325</v>
      </c>
      <c r="G323" s="1">
        <v>69</v>
      </c>
      <c r="H323" s="16">
        <v>0.96699999999999997</v>
      </c>
      <c r="I323" s="17">
        <v>97.95</v>
      </c>
      <c r="J323" s="1" t="s">
        <v>473</v>
      </c>
      <c r="K323" s="17">
        <v>30.61</v>
      </c>
      <c r="L323" s="17">
        <v>30.61</v>
      </c>
      <c r="M323" s="4">
        <v>41166</v>
      </c>
      <c r="N323" s="2">
        <f>_xlfn.MAXIFS(History!C$9:C$157,History!D$9:D$157,B323)</f>
        <v>0</v>
      </c>
      <c r="O323" s="2">
        <f>_xlfn.MAXIFS(History!K$2:K$157,History!D$2:D$157,B323)</f>
        <v>0</v>
      </c>
      <c r="P323" s="2">
        <f>_xlfn.MAXIFS(History_Typemaster!K$2:K$611,History_Typemaster!D$2:D$611,B323)</f>
        <v>0</v>
      </c>
    </row>
    <row r="324" spans="1:16" ht="12" x14ac:dyDescent="0.2">
      <c r="A324" s="1">
        <v>323</v>
      </c>
      <c r="B324" s="23" t="s">
        <v>370</v>
      </c>
      <c r="C324" s="1">
        <v>1210151</v>
      </c>
      <c r="D324" s="1" t="str">
        <f t="shared" si="10"/>
        <v>-</v>
      </c>
      <c r="E324" s="1" t="str">
        <f t="shared" si="11"/>
        <v>-</v>
      </c>
      <c r="F324" s="1">
        <v>495</v>
      </c>
      <c r="G324" s="1">
        <v>66</v>
      </c>
      <c r="H324" s="16">
        <v>0.96699999999999997</v>
      </c>
      <c r="I324" s="17">
        <v>70.09</v>
      </c>
      <c r="J324" s="1" t="s">
        <v>445</v>
      </c>
      <c r="K324" s="17">
        <v>44.09</v>
      </c>
      <c r="L324" s="17">
        <v>44.09</v>
      </c>
      <c r="M324" s="4">
        <v>40197</v>
      </c>
      <c r="N324" s="2">
        <f>_xlfn.MAXIFS(History!C$9:C$157,History!D$9:D$157,B324)</f>
        <v>0</v>
      </c>
      <c r="O324" s="2">
        <f>_xlfn.MAXIFS(History!K$2:K$157,History!D$2:D$157,B324)</f>
        <v>0</v>
      </c>
      <c r="P324" s="2">
        <f>_xlfn.MAXIFS(History_Typemaster!K$2:K$611,History_Typemaster!D$2:D$611,B324)</f>
        <v>0</v>
      </c>
    </row>
    <row r="325" spans="1:16" ht="12" x14ac:dyDescent="0.2">
      <c r="A325" s="1">
        <v>324</v>
      </c>
      <c r="B325" s="23" t="s">
        <v>371</v>
      </c>
      <c r="C325" s="1">
        <v>1210069</v>
      </c>
      <c r="D325" s="1" t="str">
        <f t="shared" si="10"/>
        <v>-</v>
      </c>
      <c r="E325" s="1" t="str">
        <f t="shared" si="11"/>
        <v>-</v>
      </c>
      <c r="F325" s="1">
        <v>639</v>
      </c>
      <c r="G325" s="1">
        <v>71</v>
      </c>
      <c r="H325" s="16">
        <v>0.96599999999999997</v>
      </c>
      <c r="I325" s="17">
        <v>77.459999999999994</v>
      </c>
      <c r="J325" s="1" t="s">
        <v>452</v>
      </c>
      <c r="K325" s="17">
        <v>45.59</v>
      </c>
      <c r="L325" s="17">
        <v>45.59</v>
      </c>
      <c r="M325" s="4">
        <v>40177</v>
      </c>
      <c r="N325" s="2">
        <f>_xlfn.MAXIFS(History!C$9:C$157,History!D$9:D$157,B325)</f>
        <v>0</v>
      </c>
      <c r="O325" s="2">
        <f>_xlfn.MAXIFS(History!K$2:K$157,History!D$2:D$157,B325)</f>
        <v>0</v>
      </c>
      <c r="P325" s="2">
        <f>_xlfn.MAXIFS(History_Typemaster!K$2:K$611,History_Typemaster!D$2:D$611,B325)</f>
        <v>0</v>
      </c>
    </row>
    <row r="326" spans="1:16" ht="12" x14ac:dyDescent="0.2">
      <c r="A326" s="1">
        <v>325</v>
      </c>
      <c r="B326" s="23" t="s">
        <v>346</v>
      </c>
      <c r="C326" s="1">
        <v>1210155</v>
      </c>
      <c r="D326" s="1" t="str">
        <f t="shared" si="10"/>
        <v>-</v>
      </c>
      <c r="E326" s="1" t="str">
        <f t="shared" si="11"/>
        <v>-</v>
      </c>
      <c r="F326" s="1">
        <v>561</v>
      </c>
      <c r="G326" s="1">
        <v>37</v>
      </c>
      <c r="H326" s="16">
        <v>0.96599999999999997</v>
      </c>
      <c r="I326" s="17">
        <v>106.14</v>
      </c>
      <c r="J326" s="1" t="s">
        <v>554</v>
      </c>
      <c r="K326" s="17">
        <v>52.74</v>
      </c>
      <c r="L326" s="17">
        <v>52.74</v>
      </c>
      <c r="M326" s="4">
        <v>40291</v>
      </c>
      <c r="N326" s="2">
        <f>_xlfn.MAXIFS(History!C$9:C$157,History!D$9:D$157,B326)</f>
        <v>0</v>
      </c>
      <c r="O326" s="2">
        <f>_xlfn.MAXIFS(History!K$2:K$157,History!D$2:D$157,B326)</f>
        <v>0</v>
      </c>
      <c r="P326" s="2">
        <f>_xlfn.MAXIFS(History_Typemaster!K$2:K$611,History_Typemaster!D$2:D$611,B326)</f>
        <v>0</v>
      </c>
    </row>
    <row r="327" spans="1:16" ht="12" x14ac:dyDescent="0.2">
      <c r="A327" s="1">
        <v>326</v>
      </c>
      <c r="B327" s="23" t="s">
        <v>372</v>
      </c>
      <c r="C327" s="1">
        <v>1210088</v>
      </c>
      <c r="D327" s="1" t="str">
        <f t="shared" si="10"/>
        <v>-</v>
      </c>
      <c r="E327" s="1" t="str">
        <f t="shared" si="11"/>
        <v>-</v>
      </c>
      <c r="F327" s="1">
        <v>236</v>
      </c>
      <c r="G327" s="1">
        <v>103</v>
      </c>
      <c r="H327" s="16">
        <v>0.96599999999999997</v>
      </c>
      <c r="I327" s="17">
        <v>71.63</v>
      </c>
      <c r="J327" s="1" t="s">
        <v>460</v>
      </c>
      <c r="K327" s="17">
        <v>43.46</v>
      </c>
      <c r="L327" s="17">
        <v>42.87</v>
      </c>
      <c r="M327" s="4">
        <v>40272</v>
      </c>
      <c r="N327" s="2">
        <f>_xlfn.MAXIFS(History!C$9:C$157,History!D$9:D$157,B327)</f>
        <v>0</v>
      </c>
      <c r="O327" s="2">
        <f>_xlfn.MAXIFS(History!K$2:K$157,History!D$2:D$157,B327)</f>
        <v>0</v>
      </c>
      <c r="P327" s="2">
        <f>_xlfn.MAXIFS(History_Typemaster!K$2:K$611,History_Typemaster!D$2:D$611,B327)</f>
        <v>0</v>
      </c>
    </row>
    <row r="328" spans="1:16" ht="12" x14ac:dyDescent="0.2">
      <c r="A328" s="1">
        <v>327</v>
      </c>
      <c r="B328" s="23" t="s">
        <v>373</v>
      </c>
      <c r="C328" s="1">
        <v>1210110</v>
      </c>
      <c r="D328" s="1" t="str">
        <f t="shared" si="10"/>
        <v>-</v>
      </c>
      <c r="E328" s="1" t="str">
        <f t="shared" si="11"/>
        <v>-</v>
      </c>
      <c r="F328" s="1">
        <v>245</v>
      </c>
      <c r="G328" s="1">
        <v>101</v>
      </c>
      <c r="H328" s="16">
        <v>0.96599999999999997</v>
      </c>
      <c r="I328" s="17">
        <v>93.16</v>
      </c>
      <c r="J328" s="1" t="s">
        <v>484</v>
      </c>
      <c r="K328" s="17">
        <v>41.35</v>
      </c>
      <c r="L328" s="17">
        <v>41.13</v>
      </c>
      <c r="M328" s="4">
        <v>40260</v>
      </c>
      <c r="N328" s="2">
        <f>_xlfn.MAXIFS(History!C$9:C$157,History!D$9:D$157,B328)</f>
        <v>0</v>
      </c>
      <c r="O328" s="2">
        <f>_xlfn.MAXIFS(History!K$2:K$157,History!D$2:D$157,B328)</f>
        <v>0</v>
      </c>
      <c r="P328" s="2">
        <f>_xlfn.MAXIFS(History_Typemaster!K$2:K$611,History_Typemaster!D$2:D$611,B328)</f>
        <v>0</v>
      </c>
    </row>
    <row r="329" spans="1:16" ht="12" x14ac:dyDescent="0.2">
      <c r="A329" s="1">
        <v>328</v>
      </c>
      <c r="B329" s="23" t="s">
        <v>92</v>
      </c>
      <c r="C329" s="1">
        <v>1210381</v>
      </c>
      <c r="D329" s="1" t="str">
        <f t="shared" si="10"/>
        <v>Mega</v>
      </c>
      <c r="E329" s="1" t="str">
        <f t="shared" si="11"/>
        <v>-</v>
      </c>
      <c r="F329" s="1">
        <v>434</v>
      </c>
      <c r="G329" s="1">
        <v>70</v>
      </c>
      <c r="H329" s="16">
        <v>0.96499999999999997</v>
      </c>
      <c r="I329" s="17">
        <v>97.75</v>
      </c>
      <c r="J329" s="1" t="s">
        <v>519</v>
      </c>
      <c r="K329" s="17">
        <v>54.58</v>
      </c>
      <c r="L329" s="17">
        <v>54.58</v>
      </c>
      <c r="M329" s="4">
        <v>40261</v>
      </c>
      <c r="N329" s="2">
        <f>_xlfn.MAXIFS(History!C$9:C$157,History!D$9:D$157,B329)</f>
        <v>91.19</v>
      </c>
      <c r="O329" s="2">
        <f>_xlfn.MAXIFS(History!K$2:K$157,History!D$2:D$157,B329)</f>
        <v>91.793999999999983</v>
      </c>
      <c r="P329" s="2">
        <f>_xlfn.MAXIFS(History_Typemaster!K$2:K$611,History_Typemaster!D$2:D$611,B329)</f>
        <v>0</v>
      </c>
    </row>
    <row r="330" spans="1:16" ht="12" x14ac:dyDescent="0.2">
      <c r="A330" s="1">
        <v>329</v>
      </c>
      <c r="B330" s="23" t="s">
        <v>374</v>
      </c>
      <c r="C330" s="1">
        <v>1210401</v>
      </c>
      <c r="D330" s="1" t="str">
        <f t="shared" si="10"/>
        <v>-</v>
      </c>
      <c r="E330" s="1" t="str">
        <f t="shared" si="11"/>
        <v>-</v>
      </c>
      <c r="F330" s="1">
        <v>373</v>
      </c>
      <c r="G330" s="1">
        <v>75</v>
      </c>
      <c r="H330" s="16">
        <v>0.96499999999999997</v>
      </c>
      <c r="I330" s="17">
        <v>105.66</v>
      </c>
      <c r="J330" s="1" t="s">
        <v>473</v>
      </c>
      <c r="K330" s="17">
        <v>43.33</v>
      </c>
      <c r="L330" s="17">
        <v>43.33</v>
      </c>
      <c r="M330" s="4">
        <v>40258</v>
      </c>
      <c r="N330" s="2">
        <f>_xlfn.MAXIFS(History!C$9:C$157,History!D$9:D$157,B330)</f>
        <v>0</v>
      </c>
      <c r="O330" s="2">
        <f>_xlfn.MAXIFS(History!K$2:K$157,History!D$2:D$157,B330)</f>
        <v>0</v>
      </c>
      <c r="P330" s="2">
        <f>_xlfn.MAXIFS(History_Typemaster!K$2:K$611,History_Typemaster!D$2:D$611,B330)</f>
        <v>0</v>
      </c>
    </row>
    <row r="331" spans="1:16" ht="12" x14ac:dyDescent="0.2">
      <c r="A331" s="1">
        <v>330</v>
      </c>
      <c r="B331" s="23" t="s">
        <v>110</v>
      </c>
      <c r="C331" s="1">
        <v>1210378</v>
      </c>
      <c r="D331" s="1" t="str">
        <f t="shared" si="10"/>
        <v>Mega</v>
      </c>
      <c r="E331" s="1" t="str">
        <f t="shared" si="11"/>
        <v>-</v>
      </c>
      <c r="F331" s="1">
        <v>233</v>
      </c>
      <c r="G331" s="1">
        <v>42</v>
      </c>
      <c r="H331" s="16">
        <v>0.96499999999999997</v>
      </c>
      <c r="I331" s="17">
        <v>34.97</v>
      </c>
      <c r="J331" s="1" t="s">
        <v>555</v>
      </c>
      <c r="K331" s="17">
        <v>22.82</v>
      </c>
      <c r="L331" s="17">
        <v>22.82</v>
      </c>
      <c r="M331" s="4">
        <v>41133</v>
      </c>
      <c r="N331" s="2">
        <f>_xlfn.MAXIFS(History!C$9:C$157,History!D$9:D$157,B331)</f>
        <v>84.79</v>
      </c>
      <c r="O331" s="2">
        <f>_xlfn.MAXIFS(History!K$2:K$157,History!D$2:D$157,B331)</f>
        <v>88.376999999999995</v>
      </c>
      <c r="P331" s="2">
        <f>_xlfn.MAXIFS(History_Typemaster!K$2:K$611,History_Typemaster!D$2:D$611,B331)</f>
        <v>0</v>
      </c>
    </row>
    <row r="332" spans="1:16" ht="12" x14ac:dyDescent="0.2">
      <c r="A332" s="1">
        <v>331</v>
      </c>
      <c r="B332" s="23" t="s">
        <v>375</v>
      </c>
      <c r="C332" s="1">
        <v>1210227</v>
      </c>
      <c r="D332" s="1" t="str">
        <f t="shared" si="10"/>
        <v>-</v>
      </c>
      <c r="E332" s="1" t="str">
        <f t="shared" si="11"/>
        <v>-</v>
      </c>
      <c r="F332" s="1">
        <v>177</v>
      </c>
      <c r="G332" s="1">
        <v>62</v>
      </c>
      <c r="H332" s="16">
        <v>0.96499999999999997</v>
      </c>
      <c r="I332" s="17">
        <v>48.68</v>
      </c>
      <c r="J332" s="1" t="s">
        <v>556</v>
      </c>
      <c r="K332" s="17">
        <v>23.58</v>
      </c>
      <c r="L332" s="17">
        <v>23.58</v>
      </c>
      <c r="M332" s="4">
        <v>40454</v>
      </c>
      <c r="N332" s="2">
        <f>_xlfn.MAXIFS(History!C$9:C$157,History!D$9:D$157,B332)</f>
        <v>0</v>
      </c>
      <c r="O332" s="2">
        <f>_xlfn.MAXIFS(History!K$2:K$157,History!D$2:D$157,B332)</f>
        <v>0</v>
      </c>
      <c r="P332" s="2">
        <f>_xlfn.MAXIFS(History_Typemaster!K$2:K$611,History_Typemaster!D$2:D$611,B332)</f>
        <v>0</v>
      </c>
    </row>
    <row r="333" spans="1:16" ht="12" x14ac:dyDescent="0.2">
      <c r="A333" s="1">
        <v>332</v>
      </c>
      <c r="B333" s="23" t="s">
        <v>376</v>
      </c>
      <c r="C333" s="1">
        <v>1210256</v>
      </c>
      <c r="D333" s="1" t="str">
        <f t="shared" si="10"/>
        <v>-</v>
      </c>
      <c r="E333" s="1" t="str">
        <f t="shared" si="11"/>
        <v>-</v>
      </c>
      <c r="F333" s="1">
        <v>388</v>
      </c>
      <c r="G333" s="1">
        <v>51</v>
      </c>
      <c r="H333" s="16">
        <v>0.96499999999999997</v>
      </c>
      <c r="I333" s="17">
        <v>76.099999999999994</v>
      </c>
      <c r="J333" s="1" t="s">
        <v>479</v>
      </c>
      <c r="K333" s="17">
        <v>50.79</v>
      </c>
      <c r="L333" s="17">
        <v>50.79</v>
      </c>
      <c r="M333" s="4">
        <v>40177</v>
      </c>
      <c r="N333" s="2">
        <f>_xlfn.MAXIFS(History!C$9:C$157,History!D$9:D$157,B333)</f>
        <v>0</v>
      </c>
      <c r="O333" s="2">
        <f>_xlfn.MAXIFS(History!K$2:K$157,History!D$2:D$157,B333)</f>
        <v>0</v>
      </c>
      <c r="P333" s="2">
        <f>_xlfn.MAXIFS(History_Typemaster!K$2:K$611,History_Typemaster!D$2:D$611,B333)</f>
        <v>0</v>
      </c>
    </row>
    <row r="334" spans="1:16" ht="12" x14ac:dyDescent="0.2">
      <c r="A334" s="1">
        <v>333</v>
      </c>
      <c r="B334" s="23" t="s">
        <v>377</v>
      </c>
      <c r="C334" s="1">
        <v>1210010</v>
      </c>
      <c r="D334" s="1" t="str">
        <f t="shared" si="10"/>
        <v>-</v>
      </c>
      <c r="E334" s="1" t="str">
        <f t="shared" si="11"/>
        <v>-</v>
      </c>
      <c r="F334" s="1">
        <v>361</v>
      </c>
      <c r="G334" s="1">
        <v>63</v>
      </c>
      <c r="H334" s="16">
        <v>0.96499999999999997</v>
      </c>
      <c r="I334" s="17">
        <v>92.4</v>
      </c>
      <c r="J334" s="1" t="s">
        <v>454</v>
      </c>
      <c r="K334" s="17">
        <v>46.01</v>
      </c>
      <c r="L334" s="17">
        <v>46.01</v>
      </c>
      <c r="M334" s="4">
        <v>41166</v>
      </c>
      <c r="N334" s="2">
        <f>_xlfn.MAXIFS(History!C$9:C$157,History!D$9:D$157,B334)</f>
        <v>0</v>
      </c>
      <c r="O334" s="2">
        <f>_xlfn.MAXIFS(History!K$2:K$157,History!D$2:D$157,B334)</f>
        <v>0</v>
      </c>
      <c r="P334" s="2">
        <f>_xlfn.MAXIFS(History_Typemaster!K$2:K$611,History_Typemaster!D$2:D$611,B334)</f>
        <v>0</v>
      </c>
    </row>
    <row r="335" spans="1:16" ht="12" x14ac:dyDescent="0.2">
      <c r="A335" s="1">
        <v>334</v>
      </c>
      <c r="B335" s="23" t="s">
        <v>203</v>
      </c>
      <c r="C335" s="1">
        <v>1210352</v>
      </c>
      <c r="D335" s="1" t="str">
        <f t="shared" si="10"/>
        <v>-</v>
      </c>
      <c r="E335" s="1" t="str">
        <f t="shared" si="11"/>
        <v>-</v>
      </c>
      <c r="F335" s="1">
        <v>314</v>
      </c>
      <c r="G335" s="1">
        <v>30</v>
      </c>
      <c r="H335" s="16">
        <v>0.96299999999999997</v>
      </c>
      <c r="I335" s="17">
        <v>77.400000000000006</v>
      </c>
      <c r="J335" s="1" t="s">
        <v>557</v>
      </c>
      <c r="K335" s="17">
        <v>37.19</v>
      </c>
      <c r="L335" s="17">
        <v>37.19</v>
      </c>
      <c r="M335" s="4">
        <v>41022</v>
      </c>
      <c r="N335" s="2">
        <f>_xlfn.MAXIFS(History!C$9:C$157,History!D$9:D$157,B335)</f>
        <v>0</v>
      </c>
      <c r="O335" s="2">
        <f>_xlfn.MAXIFS(History!K$2:K$157,History!D$2:D$157,B335)</f>
        <v>0</v>
      </c>
      <c r="P335" s="2">
        <f>_xlfn.MAXIFS(History_Typemaster!K$2:K$611,History_Typemaster!D$2:D$611,B335)</f>
        <v>0</v>
      </c>
    </row>
    <row r="336" spans="1:16" ht="12" x14ac:dyDescent="0.2">
      <c r="A336" s="1">
        <v>335</v>
      </c>
      <c r="B336" s="23" t="s">
        <v>288</v>
      </c>
      <c r="C336" s="1">
        <v>1210291</v>
      </c>
      <c r="D336" s="1" t="str">
        <f t="shared" si="10"/>
        <v>-</v>
      </c>
      <c r="E336" s="1" t="str">
        <f t="shared" si="11"/>
        <v>-</v>
      </c>
      <c r="F336" s="1">
        <v>224</v>
      </c>
      <c r="G336" s="1">
        <v>40</v>
      </c>
      <c r="H336" s="16">
        <v>0.96299999999999997</v>
      </c>
      <c r="I336" s="17">
        <v>138.97</v>
      </c>
      <c r="J336" s="1" t="s">
        <v>449</v>
      </c>
      <c r="K336" s="17">
        <v>40.590000000000003</v>
      </c>
      <c r="L336" s="17">
        <v>40.590000000000003</v>
      </c>
      <c r="M336" s="4">
        <v>41179</v>
      </c>
      <c r="N336" s="2">
        <f>_xlfn.MAXIFS(History!C$9:C$157,History!D$9:D$157,B336)</f>
        <v>0</v>
      </c>
      <c r="O336" s="2">
        <f>_xlfn.MAXIFS(History!K$2:K$157,History!D$2:D$157,B336)</f>
        <v>0</v>
      </c>
      <c r="P336" s="2">
        <f>_xlfn.MAXIFS(History_Typemaster!K$2:K$611,History_Typemaster!D$2:D$611,B336)</f>
        <v>0</v>
      </c>
    </row>
    <row r="337" spans="1:16" ht="12" x14ac:dyDescent="0.2">
      <c r="A337" s="1">
        <v>336</v>
      </c>
      <c r="B337" s="23" t="s">
        <v>378</v>
      </c>
      <c r="C337" s="1">
        <v>1210279</v>
      </c>
      <c r="D337" s="1" t="str">
        <f t="shared" si="10"/>
        <v>-</v>
      </c>
      <c r="E337" s="1" t="str">
        <f t="shared" si="11"/>
        <v>-</v>
      </c>
      <c r="F337" s="1">
        <v>208</v>
      </c>
      <c r="G337" s="1">
        <v>60</v>
      </c>
      <c r="H337" s="16">
        <v>0.96199999999999997</v>
      </c>
      <c r="I337" s="17">
        <v>37.270000000000003</v>
      </c>
      <c r="J337" s="1" t="s">
        <v>558</v>
      </c>
      <c r="K337" s="17">
        <v>22.45</v>
      </c>
      <c r="L337" s="17">
        <v>22.45</v>
      </c>
      <c r="M337" s="4">
        <v>40200</v>
      </c>
      <c r="N337" s="2">
        <f>_xlfn.MAXIFS(History!C$9:C$157,History!D$9:D$157,B337)</f>
        <v>0</v>
      </c>
      <c r="O337" s="2">
        <f>_xlfn.MAXIFS(History!K$2:K$157,History!D$2:D$157,B337)</f>
        <v>0</v>
      </c>
      <c r="P337" s="2">
        <f>_xlfn.MAXIFS(History_Typemaster!K$2:K$611,History_Typemaster!D$2:D$611,B337)</f>
        <v>0</v>
      </c>
    </row>
    <row r="338" spans="1:16" ht="12" x14ac:dyDescent="0.2">
      <c r="A338" s="1">
        <v>337</v>
      </c>
      <c r="B338" s="23" t="s">
        <v>183</v>
      </c>
      <c r="C338" s="1">
        <v>1210404</v>
      </c>
      <c r="D338" s="1" t="str">
        <f t="shared" si="10"/>
        <v>-</v>
      </c>
      <c r="E338" s="1" t="str">
        <f t="shared" si="11"/>
        <v>-</v>
      </c>
      <c r="F338" s="1">
        <v>228</v>
      </c>
      <c r="G338" s="1">
        <v>49</v>
      </c>
      <c r="H338" s="16">
        <v>0.96199999999999997</v>
      </c>
      <c r="I338" s="17">
        <v>65.02</v>
      </c>
      <c r="J338" s="1" t="s">
        <v>559</v>
      </c>
      <c r="K338" s="17">
        <v>24.65</v>
      </c>
      <c r="L338" s="17">
        <v>24.65</v>
      </c>
      <c r="M338" s="4">
        <v>41164</v>
      </c>
      <c r="N338" s="2">
        <f>_xlfn.MAXIFS(History!C$9:C$157,History!D$9:D$157,B338)</f>
        <v>0</v>
      </c>
      <c r="O338" s="2">
        <f>_xlfn.MAXIFS(History!K$2:K$157,History!D$2:D$157,B338)</f>
        <v>0</v>
      </c>
      <c r="P338" s="2">
        <f>_xlfn.MAXIFS(History_Typemaster!K$2:K$611,History_Typemaster!D$2:D$611,B338)</f>
        <v>0</v>
      </c>
    </row>
    <row r="339" spans="1:16" ht="12" x14ac:dyDescent="0.2">
      <c r="A339" s="1">
        <v>338</v>
      </c>
      <c r="B339" s="23" t="s">
        <v>288</v>
      </c>
      <c r="C339" s="1">
        <v>1210292</v>
      </c>
      <c r="D339" s="1" t="str">
        <f t="shared" si="10"/>
        <v>-</v>
      </c>
      <c r="E339" s="1" t="str">
        <f t="shared" si="11"/>
        <v>-</v>
      </c>
      <c r="F339" s="1">
        <v>147</v>
      </c>
      <c r="G339" s="1">
        <v>34</v>
      </c>
      <c r="H339" s="16">
        <v>0.96</v>
      </c>
      <c r="I339" s="17">
        <v>36.08</v>
      </c>
      <c r="J339" s="1" t="s">
        <v>560</v>
      </c>
      <c r="K339" s="17">
        <v>20.48</v>
      </c>
      <c r="L339" s="17">
        <v>20.48</v>
      </c>
      <c r="M339" s="4">
        <v>41156</v>
      </c>
      <c r="N339" s="2">
        <f>_xlfn.MAXIFS(History!C$9:C$157,History!D$9:D$157,B339)</f>
        <v>0</v>
      </c>
      <c r="O339" s="2">
        <f>_xlfn.MAXIFS(History!K$2:K$157,History!D$2:D$157,B339)</f>
        <v>0</v>
      </c>
      <c r="P339" s="2">
        <f>_xlfn.MAXIFS(History_Typemaster!K$2:K$611,History_Typemaster!D$2:D$611,B339)</f>
        <v>0</v>
      </c>
    </row>
    <row r="340" spans="1:16" ht="12" x14ac:dyDescent="0.2">
      <c r="A340" s="1">
        <v>339</v>
      </c>
      <c r="B340" s="23" t="s">
        <v>268</v>
      </c>
      <c r="C340" s="1">
        <v>1210132</v>
      </c>
      <c r="D340" s="1" t="str">
        <f t="shared" si="10"/>
        <v>-</v>
      </c>
      <c r="E340" s="1" t="str">
        <f t="shared" si="11"/>
        <v>-</v>
      </c>
      <c r="F340" s="1">
        <v>392</v>
      </c>
      <c r="G340" s="1">
        <v>39</v>
      </c>
      <c r="H340" s="16">
        <v>0.96</v>
      </c>
      <c r="I340" s="17">
        <v>97.54</v>
      </c>
      <c r="J340" s="1" t="s">
        <v>484</v>
      </c>
      <c r="K340" s="17">
        <v>39.299999999999997</v>
      </c>
      <c r="L340" s="17">
        <v>39.299999999999997</v>
      </c>
      <c r="M340" s="4">
        <v>40357</v>
      </c>
      <c r="N340" s="2">
        <f>_xlfn.MAXIFS(History!C$9:C$157,History!D$9:D$157,B340)</f>
        <v>0</v>
      </c>
      <c r="O340" s="2">
        <f>_xlfn.MAXIFS(History!K$2:K$157,History!D$2:D$157,B340)</f>
        <v>0</v>
      </c>
      <c r="P340" s="2">
        <f>_xlfn.MAXIFS(History_Typemaster!K$2:K$611,History_Typemaster!D$2:D$611,B340)</f>
        <v>0</v>
      </c>
    </row>
    <row r="341" spans="1:16" ht="12" x14ac:dyDescent="0.2">
      <c r="A341" s="1">
        <v>340</v>
      </c>
      <c r="B341" s="23" t="s">
        <v>104</v>
      </c>
      <c r="C341" s="1">
        <v>1210370</v>
      </c>
      <c r="D341" s="1" t="str">
        <f t="shared" si="10"/>
        <v>Mega</v>
      </c>
      <c r="E341" s="1" t="str">
        <f t="shared" si="11"/>
        <v>-</v>
      </c>
      <c r="F341" s="1">
        <v>284</v>
      </c>
      <c r="G341" s="1">
        <v>66</v>
      </c>
      <c r="H341" s="16">
        <v>0.95899999999999996</v>
      </c>
      <c r="I341" s="17">
        <v>83.11</v>
      </c>
      <c r="J341" s="1" t="s">
        <v>454</v>
      </c>
      <c r="K341" s="17">
        <v>44.21</v>
      </c>
      <c r="L341" s="17">
        <v>44.21</v>
      </c>
      <c r="M341" s="4">
        <v>40260</v>
      </c>
      <c r="N341" s="2">
        <f>_xlfn.MAXIFS(History!C$9:C$157,History!D$9:D$157,B341)</f>
        <v>87.17</v>
      </c>
      <c r="O341" s="2">
        <f>_xlfn.MAXIFS(History!K$2:K$157,History!D$2:D$157,B341)</f>
        <v>90.86099999999999</v>
      </c>
      <c r="P341" s="2">
        <f>_xlfn.MAXIFS(History_Typemaster!K$2:K$611,History_Typemaster!D$2:D$611,B341)</f>
        <v>0</v>
      </c>
    </row>
    <row r="342" spans="1:16" ht="12" x14ac:dyDescent="0.2">
      <c r="A342" s="1">
        <v>341</v>
      </c>
      <c r="B342" s="23" t="s">
        <v>179</v>
      </c>
      <c r="C342" s="1">
        <v>1210107</v>
      </c>
      <c r="D342" s="1" t="str">
        <f t="shared" si="10"/>
        <v>-</v>
      </c>
      <c r="E342" s="1" t="str">
        <f t="shared" si="11"/>
        <v>-</v>
      </c>
      <c r="F342" s="1">
        <v>218</v>
      </c>
      <c r="G342" s="1">
        <v>71</v>
      </c>
      <c r="H342" s="16">
        <v>0.95899999999999996</v>
      </c>
      <c r="I342" s="17">
        <v>45.18</v>
      </c>
      <c r="J342" s="1" t="s">
        <v>561</v>
      </c>
      <c r="K342" s="17">
        <v>25.59</v>
      </c>
      <c r="L342" s="17">
        <v>25.59</v>
      </c>
      <c r="M342" s="4">
        <v>40234</v>
      </c>
      <c r="N342" s="2">
        <f>_xlfn.MAXIFS(History!C$9:C$157,History!D$9:D$157,B342)</f>
        <v>0</v>
      </c>
      <c r="O342" s="2">
        <f>_xlfn.MAXIFS(History!K$2:K$157,History!D$2:D$157,B342)</f>
        <v>0</v>
      </c>
      <c r="P342" s="2">
        <f>_xlfn.MAXIFS(History_Typemaster!K$2:K$611,History_Typemaster!D$2:D$611,B342)</f>
        <v>0</v>
      </c>
    </row>
    <row r="343" spans="1:16" ht="12" x14ac:dyDescent="0.2">
      <c r="A343" s="1">
        <v>342</v>
      </c>
      <c r="B343" s="23" t="s">
        <v>379</v>
      </c>
      <c r="C343" s="1">
        <v>1210196</v>
      </c>
      <c r="D343" s="1" t="str">
        <f t="shared" si="10"/>
        <v>-</v>
      </c>
      <c r="E343" s="1" t="str">
        <f t="shared" si="11"/>
        <v>-</v>
      </c>
      <c r="F343" s="1">
        <v>383</v>
      </c>
      <c r="G343" s="1">
        <v>84</v>
      </c>
      <c r="H343" s="16">
        <v>0.95899999999999996</v>
      </c>
      <c r="I343" s="17">
        <v>82.61</v>
      </c>
      <c r="J343" s="1" t="s">
        <v>473</v>
      </c>
      <c r="K343" s="17">
        <v>47.05</v>
      </c>
      <c r="L343" s="17">
        <v>47.05</v>
      </c>
      <c r="M343" s="4">
        <v>40382</v>
      </c>
      <c r="N343" s="2">
        <f>_xlfn.MAXIFS(History!C$9:C$157,History!D$9:D$157,B343)</f>
        <v>0</v>
      </c>
      <c r="O343" s="2">
        <f>_xlfn.MAXIFS(History!K$2:K$157,History!D$2:D$157,B343)</f>
        <v>0</v>
      </c>
      <c r="P343" s="2">
        <f>_xlfn.MAXIFS(History_Typemaster!K$2:K$611,History_Typemaster!D$2:D$611,B343)</f>
        <v>0</v>
      </c>
    </row>
    <row r="344" spans="1:16" ht="12" x14ac:dyDescent="0.2">
      <c r="A344" s="1">
        <v>343</v>
      </c>
      <c r="B344" s="23" t="s">
        <v>380</v>
      </c>
      <c r="C344" s="1">
        <v>1210312</v>
      </c>
      <c r="D344" s="1" t="str">
        <f t="shared" si="10"/>
        <v>-</v>
      </c>
      <c r="E344" s="1" t="str">
        <f t="shared" si="11"/>
        <v>-</v>
      </c>
      <c r="F344" s="1">
        <v>236</v>
      </c>
      <c r="G344" s="1">
        <v>114</v>
      </c>
      <c r="H344" s="16">
        <v>0.95799999999999996</v>
      </c>
      <c r="I344" s="17">
        <v>82.89</v>
      </c>
      <c r="J344" s="1" t="s">
        <v>445</v>
      </c>
      <c r="K344" s="17">
        <v>39.99</v>
      </c>
      <c r="L344" s="17">
        <v>36.869999999999997</v>
      </c>
      <c r="M344" s="4">
        <v>40592</v>
      </c>
      <c r="N344" s="2">
        <f>_xlfn.MAXIFS(History!C$9:C$157,History!D$9:D$157,B344)</f>
        <v>0</v>
      </c>
      <c r="O344" s="2">
        <f>_xlfn.MAXIFS(History!K$2:K$157,History!D$2:D$157,B344)</f>
        <v>0</v>
      </c>
      <c r="P344" s="2">
        <f>_xlfn.MAXIFS(History_Typemaster!K$2:K$611,History_Typemaster!D$2:D$611,B344)</f>
        <v>0</v>
      </c>
    </row>
    <row r="345" spans="1:16" ht="12" x14ac:dyDescent="0.2">
      <c r="A345" s="1">
        <v>344</v>
      </c>
      <c r="B345" s="23" t="s">
        <v>233</v>
      </c>
      <c r="C345" s="1">
        <v>1210349</v>
      </c>
      <c r="D345" s="1" t="str">
        <f t="shared" si="10"/>
        <v>-</v>
      </c>
      <c r="E345" s="1" t="str">
        <f t="shared" si="11"/>
        <v>-</v>
      </c>
      <c r="F345" s="1">
        <v>231</v>
      </c>
      <c r="G345" s="1">
        <v>58</v>
      </c>
      <c r="H345" s="16">
        <v>0.95799999999999996</v>
      </c>
      <c r="I345" s="17">
        <v>29.01</v>
      </c>
      <c r="J345" s="1" t="s">
        <v>555</v>
      </c>
      <c r="K345" s="17">
        <v>22.25</v>
      </c>
      <c r="L345" s="17">
        <v>22.25</v>
      </c>
      <c r="M345" s="4">
        <v>40463</v>
      </c>
      <c r="N345" s="2">
        <f>_xlfn.MAXIFS(History!C$9:C$157,History!D$9:D$157,B345)</f>
        <v>0</v>
      </c>
      <c r="O345" s="2">
        <f>_xlfn.MAXIFS(History!K$2:K$157,History!D$2:D$157,B345)</f>
        <v>0</v>
      </c>
      <c r="P345" s="2">
        <f>_xlfn.MAXIFS(History_Typemaster!K$2:K$611,History_Typemaster!D$2:D$611,B345)</f>
        <v>0</v>
      </c>
    </row>
    <row r="346" spans="1:16" ht="12" x14ac:dyDescent="0.2">
      <c r="A346" s="1">
        <v>345</v>
      </c>
      <c r="B346" s="23" t="s">
        <v>381</v>
      </c>
      <c r="C346" s="1">
        <v>1210450</v>
      </c>
      <c r="D346" s="1" t="str">
        <f t="shared" si="10"/>
        <v>-</v>
      </c>
      <c r="E346" s="1" t="str">
        <f t="shared" si="11"/>
        <v>-</v>
      </c>
      <c r="F346" s="1">
        <v>325</v>
      </c>
      <c r="G346" s="1">
        <v>39</v>
      </c>
      <c r="H346" s="16">
        <v>0.95799999999999996</v>
      </c>
      <c r="I346" s="17">
        <v>82.75</v>
      </c>
      <c r="J346" s="1" t="s">
        <v>515</v>
      </c>
      <c r="K346" s="17">
        <v>38.15</v>
      </c>
      <c r="L346" s="17">
        <v>38.15</v>
      </c>
      <c r="M346" s="4">
        <v>40894</v>
      </c>
      <c r="N346" s="2">
        <f>_xlfn.MAXIFS(History!C$9:C$157,History!D$9:D$157,B346)</f>
        <v>0</v>
      </c>
      <c r="O346" s="2">
        <f>_xlfn.MAXIFS(History!K$2:K$157,History!D$2:D$157,B346)</f>
        <v>0</v>
      </c>
      <c r="P346" s="2">
        <f>_xlfn.MAXIFS(History_Typemaster!K$2:K$611,History_Typemaster!D$2:D$611,B346)</f>
        <v>0</v>
      </c>
    </row>
    <row r="347" spans="1:16" ht="12" x14ac:dyDescent="0.2">
      <c r="A347" s="1">
        <v>346</v>
      </c>
      <c r="B347" s="23" t="s">
        <v>382</v>
      </c>
      <c r="C347" s="1">
        <v>1210337</v>
      </c>
      <c r="D347" s="1" t="str">
        <f t="shared" si="10"/>
        <v>-</v>
      </c>
      <c r="E347" s="1" t="str">
        <f t="shared" si="11"/>
        <v>-</v>
      </c>
      <c r="F347" s="1">
        <v>200</v>
      </c>
      <c r="G347" s="1">
        <v>79</v>
      </c>
      <c r="H347" s="16">
        <v>0.95699999999999996</v>
      </c>
      <c r="I347" s="17">
        <v>119.96</v>
      </c>
      <c r="J347" s="1" t="s">
        <v>500</v>
      </c>
      <c r="K347" s="17">
        <v>29.95</v>
      </c>
      <c r="L347" s="17">
        <v>29.95</v>
      </c>
      <c r="M347" s="4">
        <v>40648</v>
      </c>
      <c r="N347" s="2">
        <f>_xlfn.MAXIFS(History!C$9:C$157,History!D$9:D$157,B347)</f>
        <v>0</v>
      </c>
      <c r="O347" s="2">
        <f>_xlfn.MAXIFS(History!K$2:K$157,History!D$2:D$157,B347)</f>
        <v>0</v>
      </c>
      <c r="P347" s="2">
        <f>_xlfn.MAXIFS(History_Typemaster!K$2:K$611,History_Typemaster!D$2:D$611,B347)</f>
        <v>0</v>
      </c>
    </row>
    <row r="348" spans="1:16" ht="12" x14ac:dyDescent="0.2">
      <c r="A348" s="1">
        <v>347</v>
      </c>
      <c r="B348" s="23" t="s">
        <v>93</v>
      </c>
      <c r="C348" s="1">
        <v>1210391</v>
      </c>
      <c r="D348" s="1" t="str">
        <f t="shared" si="10"/>
        <v>Mega</v>
      </c>
      <c r="E348" s="1" t="str">
        <f t="shared" si="11"/>
        <v>-</v>
      </c>
      <c r="F348" s="1">
        <v>400</v>
      </c>
      <c r="G348" s="1">
        <v>88</v>
      </c>
      <c r="H348" s="16">
        <v>0.95599999999999996</v>
      </c>
      <c r="I348" s="17">
        <v>124.11</v>
      </c>
      <c r="J348" s="1" t="s">
        <v>451</v>
      </c>
      <c r="K348" s="17">
        <v>55.84</v>
      </c>
      <c r="L348" s="17">
        <v>55.84</v>
      </c>
      <c r="M348" s="4">
        <v>40294</v>
      </c>
      <c r="N348" s="2">
        <f>_xlfn.MAXIFS(History!C$9:C$157,History!D$9:D$157,B348)</f>
        <v>90.85</v>
      </c>
      <c r="O348" s="2">
        <f>_xlfn.MAXIFS(History!K$2:K$157,History!D$2:D$157,B348)</f>
        <v>89.761999999999986</v>
      </c>
      <c r="P348" s="2">
        <f>_xlfn.MAXIFS(History_Typemaster!K$2:K$611,History_Typemaster!D$2:D$611,B348)</f>
        <v>0</v>
      </c>
    </row>
    <row r="349" spans="1:16" ht="12" x14ac:dyDescent="0.2">
      <c r="A349" s="1">
        <v>348</v>
      </c>
      <c r="B349" s="23" t="s">
        <v>95</v>
      </c>
      <c r="C349" s="1">
        <v>1210428</v>
      </c>
      <c r="D349" s="1" t="str">
        <f t="shared" si="10"/>
        <v>Mega</v>
      </c>
      <c r="E349" s="1" t="str">
        <f t="shared" si="11"/>
        <v>-</v>
      </c>
      <c r="F349" s="1">
        <v>221</v>
      </c>
      <c r="G349" s="1">
        <v>188</v>
      </c>
      <c r="H349" s="16">
        <v>0.95599999999999996</v>
      </c>
      <c r="I349" s="17">
        <v>174.04</v>
      </c>
      <c r="J349" s="1" t="s">
        <v>449</v>
      </c>
      <c r="K349" s="17">
        <v>76.39</v>
      </c>
      <c r="L349" s="17">
        <v>53.65</v>
      </c>
      <c r="M349" s="4">
        <v>40246</v>
      </c>
      <c r="N349" s="2">
        <f>_xlfn.MAXIFS(History!C$9:C$157,History!D$9:D$157,B349)</f>
        <v>87.19</v>
      </c>
      <c r="O349" s="2">
        <f>_xlfn.MAXIFS(History!K$2:K$157,History!D$2:D$157,B349)</f>
        <v>94.717000000000013</v>
      </c>
      <c r="P349" s="2">
        <f>_xlfn.MAXIFS(History_Typemaster!K$2:K$611,History_Typemaster!D$2:D$611,B349)</f>
        <v>0</v>
      </c>
    </row>
    <row r="350" spans="1:16" ht="12" x14ac:dyDescent="0.2">
      <c r="A350" s="1">
        <v>349</v>
      </c>
      <c r="B350" s="23" t="s">
        <v>383</v>
      </c>
      <c r="C350" s="1">
        <v>1210237</v>
      </c>
      <c r="D350" s="1" t="str">
        <f t="shared" si="10"/>
        <v>-</v>
      </c>
      <c r="E350" s="1" t="str">
        <f t="shared" si="11"/>
        <v>-</v>
      </c>
      <c r="F350" s="1">
        <v>271</v>
      </c>
      <c r="G350" s="1">
        <v>33</v>
      </c>
      <c r="H350" s="16">
        <v>0.95299999999999996</v>
      </c>
      <c r="I350" s="17">
        <v>69.61</v>
      </c>
      <c r="J350" s="1" t="s">
        <v>562</v>
      </c>
      <c r="K350" s="17">
        <v>35.22</v>
      </c>
      <c r="L350" s="17">
        <v>35.22</v>
      </c>
      <c r="M350" s="4">
        <v>40424</v>
      </c>
      <c r="N350" s="2">
        <f>_xlfn.MAXIFS(History!C$9:C$157,History!D$9:D$157,B350)</f>
        <v>0</v>
      </c>
      <c r="O350" s="2">
        <f>_xlfn.MAXIFS(History!K$2:K$157,History!D$2:D$157,B350)</f>
        <v>0</v>
      </c>
      <c r="P350" s="2">
        <f>_xlfn.MAXIFS(History_Typemaster!K$2:K$611,History_Typemaster!D$2:D$611,B350)</f>
        <v>0</v>
      </c>
    </row>
    <row r="351" spans="1:16" ht="12" x14ac:dyDescent="0.2">
      <c r="A351" s="1">
        <v>350</v>
      </c>
      <c r="B351" s="23" t="s">
        <v>384</v>
      </c>
      <c r="C351" s="1">
        <v>1210085</v>
      </c>
      <c r="D351" s="1" t="str">
        <f t="shared" si="10"/>
        <v>-</v>
      </c>
      <c r="E351" s="1" t="str">
        <f t="shared" si="11"/>
        <v>-</v>
      </c>
      <c r="F351" s="1">
        <v>487</v>
      </c>
      <c r="G351" s="1">
        <v>48</v>
      </c>
      <c r="H351" s="16">
        <v>0.95299999999999996</v>
      </c>
      <c r="I351" s="17">
        <v>70.430000000000007</v>
      </c>
      <c r="J351" s="1" t="s">
        <v>454</v>
      </c>
      <c r="K351" s="17">
        <v>50.21</v>
      </c>
      <c r="L351" s="17">
        <v>50.21</v>
      </c>
      <c r="M351" s="4">
        <v>40252</v>
      </c>
      <c r="N351" s="2">
        <f>_xlfn.MAXIFS(History!C$9:C$157,History!D$9:D$157,B351)</f>
        <v>0</v>
      </c>
      <c r="O351" s="2">
        <f>_xlfn.MAXIFS(History!K$2:K$157,History!D$2:D$157,B351)</f>
        <v>0</v>
      </c>
      <c r="P351" s="2">
        <f>_xlfn.MAXIFS(History_Typemaster!K$2:K$611,History_Typemaster!D$2:D$611,B351)</f>
        <v>0</v>
      </c>
    </row>
    <row r="352" spans="1:16" ht="12" x14ac:dyDescent="0.2">
      <c r="A352" s="1">
        <v>351</v>
      </c>
      <c r="B352" s="23" t="s">
        <v>87</v>
      </c>
      <c r="C352" s="1">
        <v>1210443</v>
      </c>
      <c r="D352" s="1" t="str">
        <f t="shared" si="10"/>
        <v>Mega</v>
      </c>
      <c r="E352" s="1" t="str">
        <f t="shared" si="11"/>
        <v>-</v>
      </c>
      <c r="F352" s="1">
        <v>185</v>
      </c>
      <c r="G352" s="1">
        <v>60</v>
      </c>
      <c r="H352" s="16">
        <v>0.95299999999999996</v>
      </c>
      <c r="I352" s="17">
        <v>49.07</v>
      </c>
      <c r="J352" s="1" t="s">
        <v>563</v>
      </c>
      <c r="K352" s="17">
        <v>22.21</v>
      </c>
      <c r="L352" s="17">
        <v>22.21</v>
      </c>
      <c r="M352" s="4">
        <v>41095</v>
      </c>
      <c r="N352" s="2">
        <f>_xlfn.MAXIFS(History!C$9:C$157,History!D$9:D$157,B352)</f>
        <v>93.82</v>
      </c>
      <c r="O352" s="2">
        <f>_xlfn.MAXIFS(History!K$2:K$157,History!D$2:D$157,B352)</f>
        <v>95.611000000000004</v>
      </c>
      <c r="P352" s="2">
        <f>_xlfn.MAXIFS(History_Typemaster!K$2:K$611,History_Typemaster!D$2:D$611,B352)</f>
        <v>0</v>
      </c>
    </row>
    <row r="353" spans="1:16" ht="12" x14ac:dyDescent="0.2">
      <c r="A353" s="1">
        <v>352</v>
      </c>
      <c r="B353" s="23" t="s">
        <v>236</v>
      </c>
      <c r="C353" s="1">
        <v>1210063</v>
      </c>
      <c r="D353" s="1" t="str">
        <f t="shared" si="10"/>
        <v>-</v>
      </c>
      <c r="E353" s="1" t="str">
        <f t="shared" si="11"/>
        <v>-</v>
      </c>
      <c r="F353" s="1">
        <v>177</v>
      </c>
      <c r="G353" s="1">
        <v>77</v>
      </c>
      <c r="H353" s="16">
        <v>0.95199999999999996</v>
      </c>
      <c r="I353" s="17">
        <v>81.95</v>
      </c>
      <c r="J353" s="1" t="s">
        <v>464</v>
      </c>
      <c r="K353" s="17">
        <v>28.76</v>
      </c>
      <c r="L353" s="17">
        <v>28.76</v>
      </c>
      <c r="M353" s="4">
        <v>40894</v>
      </c>
      <c r="N353" s="2">
        <f>_xlfn.MAXIFS(History!C$9:C$157,History!D$9:D$157,B353)</f>
        <v>0</v>
      </c>
      <c r="O353" s="2">
        <f>_xlfn.MAXIFS(History!K$2:K$157,History!D$2:D$157,B353)</f>
        <v>0</v>
      </c>
      <c r="P353" s="2">
        <f>_xlfn.MAXIFS(History_Typemaster!K$2:K$611,History_Typemaster!D$2:D$611,B353)</f>
        <v>0</v>
      </c>
    </row>
    <row r="354" spans="1:16" ht="12" x14ac:dyDescent="0.2">
      <c r="A354" s="1">
        <v>353</v>
      </c>
      <c r="B354" s="23" t="s">
        <v>383</v>
      </c>
      <c r="C354" s="1">
        <v>1210238</v>
      </c>
      <c r="D354" s="1" t="str">
        <f t="shared" si="10"/>
        <v>-</v>
      </c>
      <c r="E354" s="1" t="str">
        <f t="shared" si="11"/>
        <v>-</v>
      </c>
      <c r="F354" s="1">
        <v>333</v>
      </c>
      <c r="G354" s="1">
        <v>46</v>
      </c>
      <c r="H354" s="16">
        <v>0.95099999999999996</v>
      </c>
      <c r="I354" s="17">
        <v>76.52</v>
      </c>
      <c r="J354" s="1" t="s">
        <v>445</v>
      </c>
      <c r="K354" s="17">
        <v>49.25</v>
      </c>
      <c r="L354" s="17">
        <v>49.25</v>
      </c>
      <c r="M354" s="4">
        <v>40245</v>
      </c>
      <c r="N354" s="2">
        <f>_xlfn.MAXIFS(History!C$9:C$157,History!D$9:D$157,B354)</f>
        <v>0</v>
      </c>
      <c r="O354" s="2">
        <f>_xlfn.MAXIFS(History!K$2:K$157,History!D$2:D$157,B354)</f>
        <v>0</v>
      </c>
      <c r="P354" s="2">
        <f>_xlfn.MAXIFS(History_Typemaster!K$2:K$611,History_Typemaster!D$2:D$611,B354)</f>
        <v>0</v>
      </c>
    </row>
    <row r="355" spans="1:16" ht="12" x14ac:dyDescent="0.2">
      <c r="A355" s="1">
        <v>354</v>
      </c>
      <c r="B355" s="23" t="s">
        <v>385</v>
      </c>
      <c r="C355" s="1">
        <v>1210220</v>
      </c>
      <c r="D355" s="1" t="str">
        <f t="shared" si="10"/>
        <v>-</v>
      </c>
      <c r="E355" s="1" t="str">
        <f t="shared" si="11"/>
        <v>-</v>
      </c>
      <c r="F355" s="1">
        <v>379</v>
      </c>
      <c r="G355" s="1">
        <v>79</v>
      </c>
      <c r="H355" s="16">
        <v>0.95099999999999996</v>
      </c>
      <c r="I355" s="17">
        <v>79.39</v>
      </c>
      <c r="J355" s="1" t="s">
        <v>454</v>
      </c>
      <c r="K355" s="17">
        <v>43.21</v>
      </c>
      <c r="L355" s="17">
        <v>43.21</v>
      </c>
      <c r="M355" s="4">
        <v>40199</v>
      </c>
      <c r="N355" s="2">
        <f>_xlfn.MAXIFS(History!C$9:C$157,History!D$9:D$157,B355)</f>
        <v>0</v>
      </c>
      <c r="O355" s="2">
        <f>_xlfn.MAXIFS(History!K$2:K$157,History!D$2:D$157,B355)</f>
        <v>0</v>
      </c>
      <c r="P355" s="2">
        <f>_xlfn.MAXIFS(History_Typemaster!K$2:K$611,History_Typemaster!D$2:D$611,B355)</f>
        <v>0</v>
      </c>
    </row>
    <row r="356" spans="1:16" ht="12" x14ac:dyDescent="0.2">
      <c r="A356" s="1">
        <v>355</v>
      </c>
      <c r="B356" s="23" t="s">
        <v>386</v>
      </c>
      <c r="C356" s="1">
        <v>1210318</v>
      </c>
      <c r="D356" s="1" t="str">
        <f t="shared" si="10"/>
        <v>-</v>
      </c>
      <c r="E356" s="1" t="str">
        <f t="shared" si="11"/>
        <v>-</v>
      </c>
      <c r="F356" s="1">
        <v>287</v>
      </c>
      <c r="G356" s="1">
        <v>118</v>
      </c>
      <c r="H356" s="16">
        <v>0.94899999999999995</v>
      </c>
      <c r="I356" s="17">
        <v>75.12</v>
      </c>
      <c r="J356" s="1" t="s">
        <v>454</v>
      </c>
      <c r="K356" s="17">
        <v>42.36</v>
      </c>
      <c r="L356" s="17">
        <v>38.5</v>
      </c>
      <c r="M356" s="4">
        <v>40257</v>
      </c>
      <c r="N356" s="2">
        <f>_xlfn.MAXIFS(History!C$9:C$157,History!D$9:D$157,B356)</f>
        <v>0</v>
      </c>
      <c r="O356" s="2">
        <f>_xlfn.MAXIFS(History!K$2:K$157,History!D$2:D$157,B356)</f>
        <v>0</v>
      </c>
      <c r="P356" s="2">
        <f>_xlfn.MAXIFS(History_Typemaster!K$2:K$611,History_Typemaster!D$2:D$611,B356)</f>
        <v>0</v>
      </c>
    </row>
    <row r="357" spans="1:16" ht="12" x14ac:dyDescent="0.2">
      <c r="A357" s="1">
        <v>356</v>
      </c>
      <c r="B357" s="23" t="s">
        <v>327</v>
      </c>
      <c r="C357" s="1">
        <v>1210333</v>
      </c>
      <c r="D357" s="1" t="str">
        <f t="shared" si="10"/>
        <v>-</v>
      </c>
      <c r="E357" s="1" t="str">
        <f t="shared" si="11"/>
        <v>-</v>
      </c>
      <c r="F357" s="1">
        <v>344</v>
      </c>
      <c r="G357" s="1">
        <v>76</v>
      </c>
      <c r="H357" s="16">
        <v>0.94799999999999995</v>
      </c>
      <c r="I357" s="17">
        <v>57.71</v>
      </c>
      <c r="J357" s="1" t="s">
        <v>490</v>
      </c>
      <c r="K357" s="17">
        <v>37.72</v>
      </c>
      <c r="L357" s="17">
        <v>37.72</v>
      </c>
      <c r="M357" s="4">
        <v>40674</v>
      </c>
      <c r="N357" s="2">
        <f>_xlfn.MAXIFS(History!C$9:C$157,History!D$9:D$157,B357)</f>
        <v>0</v>
      </c>
      <c r="O357" s="2">
        <f>_xlfn.MAXIFS(History!K$2:K$157,History!D$2:D$157,B357)</f>
        <v>0</v>
      </c>
      <c r="P357" s="2">
        <f>_xlfn.MAXIFS(History_Typemaster!K$2:K$611,History_Typemaster!D$2:D$611,B357)</f>
        <v>0</v>
      </c>
    </row>
    <row r="358" spans="1:16" ht="12" x14ac:dyDescent="0.2">
      <c r="A358" s="1">
        <v>357</v>
      </c>
      <c r="B358" s="23" t="s">
        <v>387</v>
      </c>
      <c r="C358" s="1">
        <v>1210183</v>
      </c>
      <c r="D358" s="1" t="str">
        <f t="shared" si="10"/>
        <v>-</v>
      </c>
      <c r="E358" s="1" t="str">
        <f t="shared" si="11"/>
        <v>-</v>
      </c>
      <c r="F358" s="1">
        <v>486</v>
      </c>
      <c r="G358" s="1">
        <v>31</v>
      </c>
      <c r="H358" s="16">
        <v>0.94799999999999995</v>
      </c>
      <c r="I358" s="17">
        <v>76.48</v>
      </c>
      <c r="J358" s="1" t="s">
        <v>445</v>
      </c>
      <c r="K358" s="17">
        <v>52.26</v>
      </c>
      <c r="L358" s="17">
        <v>52.26</v>
      </c>
      <c r="M358" s="4">
        <v>40177</v>
      </c>
      <c r="N358" s="2">
        <f>_xlfn.MAXIFS(History!C$9:C$157,History!D$9:D$157,B358)</f>
        <v>0</v>
      </c>
      <c r="O358" s="2">
        <f>_xlfn.MAXIFS(History!K$2:K$157,History!D$2:D$157,B358)</f>
        <v>0</v>
      </c>
      <c r="P358" s="2">
        <f>_xlfn.MAXIFS(History_Typemaster!K$2:K$611,History_Typemaster!D$2:D$611,B358)</f>
        <v>0</v>
      </c>
    </row>
    <row r="359" spans="1:16" ht="12" x14ac:dyDescent="0.2">
      <c r="A359" s="1">
        <v>358</v>
      </c>
      <c r="B359" s="23" t="s">
        <v>307</v>
      </c>
      <c r="C359" s="1">
        <v>1210090</v>
      </c>
      <c r="D359" s="1" t="str">
        <f t="shared" si="10"/>
        <v>-</v>
      </c>
      <c r="E359" s="1" t="str">
        <f t="shared" si="11"/>
        <v>-</v>
      </c>
      <c r="F359" s="1">
        <v>389</v>
      </c>
      <c r="G359" s="1">
        <v>68</v>
      </c>
      <c r="H359" s="16">
        <v>0.94599999999999995</v>
      </c>
      <c r="I359" s="17">
        <v>150.62</v>
      </c>
      <c r="J359" s="1" t="s">
        <v>469</v>
      </c>
      <c r="K359" s="17">
        <v>39.58</v>
      </c>
      <c r="L359" s="17">
        <v>39.58</v>
      </c>
      <c r="M359" s="4">
        <v>40141</v>
      </c>
      <c r="N359" s="2">
        <f>_xlfn.MAXIFS(History!C$9:C$157,History!D$9:D$157,B359)</f>
        <v>0</v>
      </c>
      <c r="O359" s="2">
        <f>_xlfn.MAXIFS(History!K$2:K$157,History!D$2:D$157,B359)</f>
        <v>0</v>
      </c>
      <c r="P359" s="2">
        <f>_xlfn.MAXIFS(History_Typemaster!K$2:K$611,History_Typemaster!D$2:D$611,B359)</f>
        <v>0</v>
      </c>
    </row>
    <row r="360" spans="1:16" ht="12" x14ac:dyDescent="0.2">
      <c r="A360" s="1">
        <v>359</v>
      </c>
      <c r="B360" s="23" t="s">
        <v>388</v>
      </c>
      <c r="C360" s="1">
        <v>1210057</v>
      </c>
      <c r="D360" s="1" t="str">
        <f t="shared" si="10"/>
        <v>-</v>
      </c>
      <c r="E360" s="1" t="str">
        <f t="shared" si="11"/>
        <v>-</v>
      </c>
      <c r="F360" s="1">
        <v>170</v>
      </c>
      <c r="G360" s="1">
        <v>72</v>
      </c>
      <c r="H360" s="16">
        <v>0.94599999999999995</v>
      </c>
      <c r="I360" s="17">
        <v>49.78</v>
      </c>
      <c r="J360" s="1" t="s">
        <v>524</v>
      </c>
      <c r="K360" s="17">
        <v>28.46</v>
      </c>
      <c r="L360" s="17">
        <v>28.46</v>
      </c>
      <c r="M360" s="4">
        <v>40246</v>
      </c>
      <c r="N360" s="2">
        <f>_xlfn.MAXIFS(History!C$9:C$157,History!D$9:D$157,B360)</f>
        <v>0</v>
      </c>
      <c r="O360" s="2">
        <f>_xlfn.MAXIFS(History!K$2:K$157,History!D$2:D$157,B360)</f>
        <v>0</v>
      </c>
      <c r="P360" s="2">
        <f>_xlfn.MAXIFS(History_Typemaster!K$2:K$611,History_Typemaster!D$2:D$611,B360)</f>
        <v>0</v>
      </c>
    </row>
    <row r="361" spans="1:16" ht="12" x14ac:dyDescent="0.2">
      <c r="A361" s="1">
        <v>360</v>
      </c>
      <c r="B361" s="23" t="s">
        <v>352</v>
      </c>
      <c r="C361" s="1">
        <v>1210073</v>
      </c>
      <c r="D361" s="1" t="str">
        <f t="shared" si="10"/>
        <v>-</v>
      </c>
      <c r="E361" s="1" t="str">
        <f t="shared" si="11"/>
        <v>-</v>
      </c>
      <c r="F361" s="1">
        <v>595</v>
      </c>
      <c r="G361" s="1">
        <v>12</v>
      </c>
      <c r="H361" s="16">
        <v>0.94599999999999995</v>
      </c>
      <c r="I361" s="17">
        <v>76.680000000000007</v>
      </c>
      <c r="J361" s="1" t="s">
        <v>564</v>
      </c>
      <c r="K361" s="17">
        <v>59.75</v>
      </c>
      <c r="L361" s="17">
        <v>59.75</v>
      </c>
      <c r="M361" s="4">
        <v>40177</v>
      </c>
      <c r="N361" s="2">
        <f>_xlfn.MAXIFS(History!C$9:C$157,History!D$9:D$157,B361)</f>
        <v>0</v>
      </c>
      <c r="O361" s="2">
        <f>_xlfn.MAXIFS(History!K$2:K$157,History!D$2:D$157,B361)</f>
        <v>0</v>
      </c>
      <c r="P361" s="2">
        <f>_xlfn.MAXIFS(History_Typemaster!K$2:K$611,History_Typemaster!D$2:D$611,B361)</f>
        <v>0</v>
      </c>
    </row>
    <row r="362" spans="1:16" ht="12" x14ac:dyDescent="0.2">
      <c r="A362" s="1">
        <v>361</v>
      </c>
      <c r="B362" s="23" t="s">
        <v>267</v>
      </c>
      <c r="C362" s="1">
        <v>1210186</v>
      </c>
      <c r="D362" s="1" t="str">
        <f t="shared" si="10"/>
        <v>-</v>
      </c>
      <c r="E362" s="1" t="str">
        <f t="shared" si="11"/>
        <v>-</v>
      </c>
      <c r="F362" s="1">
        <v>202</v>
      </c>
      <c r="G362" s="1">
        <v>52</v>
      </c>
      <c r="H362" s="16">
        <v>0.94499999999999995</v>
      </c>
      <c r="I362" s="17">
        <v>37.58</v>
      </c>
      <c r="J362" s="1" t="s">
        <v>565</v>
      </c>
      <c r="K362" s="17">
        <v>22.02</v>
      </c>
      <c r="L362" s="17">
        <v>22.02</v>
      </c>
      <c r="M362" s="4">
        <v>41094</v>
      </c>
      <c r="N362" s="2">
        <f>_xlfn.MAXIFS(History!C$9:C$157,History!D$9:D$157,B362)</f>
        <v>0</v>
      </c>
      <c r="O362" s="2">
        <f>_xlfn.MAXIFS(History!K$2:K$157,History!D$2:D$157,B362)</f>
        <v>0</v>
      </c>
      <c r="P362" s="2">
        <f>_xlfn.MAXIFS(History_Typemaster!K$2:K$611,History_Typemaster!D$2:D$611,B362)</f>
        <v>0</v>
      </c>
    </row>
    <row r="363" spans="1:16" ht="12" x14ac:dyDescent="0.2">
      <c r="A363" s="1">
        <v>362</v>
      </c>
      <c r="B363" s="23" t="s">
        <v>240</v>
      </c>
      <c r="C363" s="1">
        <v>1210269</v>
      </c>
      <c r="D363" s="1" t="str">
        <f t="shared" si="10"/>
        <v>-</v>
      </c>
      <c r="E363" s="1" t="str">
        <f t="shared" si="11"/>
        <v>-</v>
      </c>
      <c r="F363" s="1">
        <v>541</v>
      </c>
      <c r="G363" s="1">
        <v>20</v>
      </c>
      <c r="H363" s="16">
        <v>0.94399999999999995</v>
      </c>
      <c r="I363" s="17">
        <v>79.27</v>
      </c>
      <c r="J363" s="1" t="s">
        <v>445</v>
      </c>
      <c r="K363" s="17">
        <v>61.55</v>
      </c>
      <c r="L363" s="17">
        <v>61.55</v>
      </c>
      <c r="M363" s="4">
        <v>40764</v>
      </c>
      <c r="N363" s="2">
        <f>_xlfn.MAXIFS(History!C$9:C$157,History!D$9:D$157,B363)</f>
        <v>0</v>
      </c>
      <c r="O363" s="2">
        <f>_xlfn.MAXIFS(History!K$2:K$157,History!D$2:D$157,B363)</f>
        <v>0</v>
      </c>
      <c r="P363" s="2">
        <f>_xlfn.MAXIFS(History_Typemaster!K$2:K$611,History_Typemaster!D$2:D$611,B363)</f>
        <v>0</v>
      </c>
    </row>
    <row r="364" spans="1:16" ht="12" x14ac:dyDescent="0.2">
      <c r="A364" s="1">
        <v>363</v>
      </c>
      <c r="B364" s="23" t="s">
        <v>389</v>
      </c>
      <c r="C364" s="1">
        <v>1210043</v>
      </c>
      <c r="D364" s="1" t="str">
        <f t="shared" si="10"/>
        <v>-</v>
      </c>
      <c r="E364" s="1" t="str">
        <f t="shared" si="11"/>
        <v>-</v>
      </c>
      <c r="F364" s="1">
        <v>310</v>
      </c>
      <c r="G364" s="1">
        <v>86</v>
      </c>
      <c r="H364" s="16">
        <v>0.94399999999999995</v>
      </c>
      <c r="I364" s="17">
        <v>80.38</v>
      </c>
      <c r="J364" s="1" t="s">
        <v>476</v>
      </c>
      <c r="K364" s="17">
        <v>43.79</v>
      </c>
      <c r="L364" s="17">
        <v>43.79</v>
      </c>
      <c r="M364" s="4">
        <v>40205</v>
      </c>
      <c r="N364" s="2">
        <f>_xlfn.MAXIFS(History!C$9:C$157,History!D$9:D$157,B364)</f>
        <v>0</v>
      </c>
      <c r="O364" s="2">
        <f>_xlfn.MAXIFS(History!K$2:K$157,History!D$2:D$157,B364)</f>
        <v>0</v>
      </c>
      <c r="P364" s="2">
        <f>_xlfn.MAXIFS(History_Typemaster!K$2:K$611,History_Typemaster!D$2:D$611,B364)</f>
        <v>0</v>
      </c>
    </row>
    <row r="365" spans="1:16" ht="12" x14ac:dyDescent="0.2">
      <c r="A365" s="1">
        <v>364</v>
      </c>
      <c r="B365" s="23" t="s">
        <v>258</v>
      </c>
      <c r="C365" s="1">
        <v>1210152</v>
      </c>
      <c r="D365" s="1" t="str">
        <f t="shared" si="10"/>
        <v>-</v>
      </c>
      <c r="E365" s="1" t="str">
        <f t="shared" si="11"/>
        <v>-</v>
      </c>
      <c r="F365" s="1">
        <v>229</v>
      </c>
      <c r="G365" s="1">
        <v>56</v>
      </c>
      <c r="H365" s="16">
        <v>0.94299999999999995</v>
      </c>
      <c r="I365" s="17">
        <v>43.45</v>
      </c>
      <c r="J365" s="1" t="s">
        <v>549</v>
      </c>
      <c r="K365" s="17">
        <v>21.75</v>
      </c>
      <c r="L365" s="17">
        <v>21.75</v>
      </c>
      <c r="M365" s="4">
        <v>40606</v>
      </c>
      <c r="N365" s="2">
        <f>_xlfn.MAXIFS(History!C$9:C$157,History!D$9:D$157,B365)</f>
        <v>0</v>
      </c>
      <c r="O365" s="2">
        <f>_xlfn.MAXIFS(History!K$2:K$157,History!D$2:D$157,B365)</f>
        <v>0</v>
      </c>
      <c r="P365" s="2">
        <f>_xlfn.MAXIFS(History_Typemaster!K$2:K$611,History_Typemaster!D$2:D$611,B365)</f>
        <v>0</v>
      </c>
    </row>
    <row r="366" spans="1:16" ht="12" x14ac:dyDescent="0.2">
      <c r="A366" s="1">
        <v>365</v>
      </c>
      <c r="B366" s="23" t="s">
        <v>390</v>
      </c>
      <c r="C366" s="1">
        <v>1210334</v>
      </c>
      <c r="D366" s="1" t="str">
        <f t="shared" si="10"/>
        <v>-</v>
      </c>
      <c r="E366" s="1" t="str">
        <f t="shared" si="11"/>
        <v>-</v>
      </c>
      <c r="F366" s="1">
        <v>273</v>
      </c>
      <c r="G366" s="1">
        <v>52</v>
      </c>
      <c r="H366" s="16">
        <v>0.94199999999999995</v>
      </c>
      <c r="I366" s="17">
        <v>38.44</v>
      </c>
      <c r="J366" s="1" t="s">
        <v>566</v>
      </c>
      <c r="K366" s="17">
        <v>24.18</v>
      </c>
      <c r="L366" s="17">
        <v>24.18</v>
      </c>
      <c r="M366" s="4">
        <v>40695</v>
      </c>
      <c r="N366" s="2">
        <f>_xlfn.MAXIFS(History!C$9:C$157,History!D$9:D$157,B366)</f>
        <v>0</v>
      </c>
      <c r="O366" s="2">
        <f>_xlfn.MAXIFS(History!K$2:K$157,History!D$2:D$157,B366)</f>
        <v>0</v>
      </c>
      <c r="P366" s="2">
        <f>_xlfn.MAXIFS(History_Typemaster!K$2:K$611,History_Typemaster!D$2:D$611,B366)</f>
        <v>0</v>
      </c>
    </row>
    <row r="367" spans="1:16" ht="12" x14ac:dyDescent="0.2">
      <c r="A367" s="1">
        <v>366</v>
      </c>
      <c r="B367" s="23" t="s">
        <v>391</v>
      </c>
      <c r="C367" s="1">
        <v>1210329</v>
      </c>
      <c r="D367" s="1" t="str">
        <f t="shared" si="10"/>
        <v>-</v>
      </c>
      <c r="E367" s="1" t="str">
        <f t="shared" si="11"/>
        <v>-</v>
      </c>
      <c r="F367" s="1">
        <v>304</v>
      </c>
      <c r="G367" s="1">
        <v>58</v>
      </c>
      <c r="H367" s="16">
        <v>0.94199999999999995</v>
      </c>
      <c r="I367" s="17">
        <v>43.91</v>
      </c>
      <c r="J367" s="1" t="s">
        <v>453</v>
      </c>
      <c r="K367" s="17">
        <v>23.56</v>
      </c>
      <c r="L367" s="17">
        <v>23.56</v>
      </c>
      <c r="M367" s="4">
        <v>40648</v>
      </c>
      <c r="N367" s="2">
        <f>_xlfn.MAXIFS(History!C$9:C$157,History!D$9:D$157,B367)</f>
        <v>0</v>
      </c>
      <c r="O367" s="2">
        <f>_xlfn.MAXIFS(History!K$2:K$157,History!D$2:D$157,B367)</f>
        <v>0</v>
      </c>
      <c r="P367" s="2">
        <f>_xlfn.MAXIFS(History_Typemaster!K$2:K$611,History_Typemaster!D$2:D$611,B367)</f>
        <v>0</v>
      </c>
    </row>
    <row r="368" spans="1:16" ht="12" x14ac:dyDescent="0.2">
      <c r="A368" s="1">
        <v>367</v>
      </c>
      <c r="B368" s="23" t="s">
        <v>392</v>
      </c>
      <c r="C368" s="1">
        <v>1210065</v>
      </c>
      <c r="D368" s="1" t="str">
        <f t="shared" si="10"/>
        <v>-</v>
      </c>
      <c r="E368" s="1" t="str">
        <f t="shared" si="11"/>
        <v>-</v>
      </c>
      <c r="F368" s="1">
        <v>250</v>
      </c>
      <c r="G368" s="1">
        <v>98</v>
      </c>
      <c r="H368" s="16">
        <v>0.94099999999999995</v>
      </c>
      <c r="I368" s="17">
        <v>71.05</v>
      </c>
      <c r="J368" s="1" t="s">
        <v>458</v>
      </c>
      <c r="K368" s="17">
        <v>42.07</v>
      </c>
      <c r="L368" s="17">
        <v>42.07</v>
      </c>
      <c r="M368" s="4">
        <v>40262</v>
      </c>
      <c r="N368" s="2">
        <f>_xlfn.MAXIFS(History!C$9:C$157,History!D$9:D$157,B368)</f>
        <v>0</v>
      </c>
      <c r="O368" s="2">
        <f>_xlfn.MAXIFS(History!K$2:K$157,History!D$2:D$157,B368)</f>
        <v>0</v>
      </c>
      <c r="P368" s="2">
        <f>_xlfn.MAXIFS(History_Typemaster!K$2:K$611,History_Typemaster!D$2:D$611,B368)</f>
        <v>0</v>
      </c>
    </row>
    <row r="369" spans="1:16" ht="12" x14ac:dyDescent="0.2">
      <c r="A369" s="1">
        <v>368</v>
      </c>
      <c r="B369" s="23" t="s">
        <v>393</v>
      </c>
      <c r="C369" s="1">
        <v>1210395</v>
      </c>
      <c r="D369" s="1" t="str">
        <f t="shared" si="10"/>
        <v>-</v>
      </c>
      <c r="E369" s="1" t="str">
        <f t="shared" si="11"/>
        <v>-</v>
      </c>
      <c r="F369" s="1">
        <v>248</v>
      </c>
      <c r="G369" s="1">
        <v>67</v>
      </c>
      <c r="H369" s="16">
        <v>0.94</v>
      </c>
      <c r="I369" s="17">
        <v>45.1</v>
      </c>
      <c r="J369" s="1" t="s">
        <v>567</v>
      </c>
      <c r="K369" s="17">
        <v>26.95</v>
      </c>
      <c r="L369" s="17">
        <v>26.95</v>
      </c>
      <c r="M369" s="4">
        <v>40502</v>
      </c>
      <c r="N369" s="2">
        <f>_xlfn.MAXIFS(History!C$9:C$157,History!D$9:D$157,B369)</f>
        <v>0</v>
      </c>
      <c r="O369" s="2">
        <f>_xlfn.MAXIFS(History!K$2:K$157,History!D$2:D$157,B369)</f>
        <v>0</v>
      </c>
      <c r="P369" s="2">
        <f>_xlfn.MAXIFS(History_Typemaster!K$2:K$611,History_Typemaster!D$2:D$611,B369)</f>
        <v>0</v>
      </c>
    </row>
    <row r="370" spans="1:16" ht="12" x14ac:dyDescent="0.2">
      <c r="A370" s="1">
        <v>369</v>
      </c>
      <c r="B370" s="23" t="s">
        <v>394</v>
      </c>
      <c r="C370" s="1">
        <v>1210001</v>
      </c>
      <c r="D370" s="1" t="str">
        <f t="shared" si="10"/>
        <v>-</v>
      </c>
      <c r="E370" s="1" t="str">
        <f t="shared" si="11"/>
        <v>-</v>
      </c>
      <c r="F370" s="1">
        <v>619</v>
      </c>
      <c r="G370" s="1">
        <v>9</v>
      </c>
      <c r="H370" s="16">
        <v>0.93899999999999995</v>
      </c>
      <c r="I370" s="17">
        <v>77.319999999999993</v>
      </c>
      <c r="J370" s="1" t="s">
        <v>515</v>
      </c>
      <c r="K370" s="17">
        <v>60.81</v>
      </c>
      <c r="L370" s="17">
        <v>60.81</v>
      </c>
      <c r="M370" s="4">
        <v>40179</v>
      </c>
      <c r="N370" s="2">
        <f>_xlfn.MAXIFS(History!C$9:C$157,History!D$9:D$157,B370)</f>
        <v>0</v>
      </c>
      <c r="O370" s="2">
        <f>_xlfn.MAXIFS(History!K$2:K$157,History!D$2:D$157,B370)</f>
        <v>0</v>
      </c>
      <c r="P370" s="2">
        <f>_xlfn.MAXIFS(History_Typemaster!K$2:K$611,History_Typemaster!D$2:D$611,B370)</f>
        <v>0</v>
      </c>
    </row>
    <row r="371" spans="1:16" ht="12" x14ac:dyDescent="0.2">
      <c r="A371" s="1">
        <v>370</v>
      </c>
      <c r="B371" s="23" t="s">
        <v>238</v>
      </c>
      <c r="C371" s="1">
        <v>1210195</v>
      </c>
      <c r="D371" s="1" t="str">
        <f t="shared" si="10"/>
        <v>-</v>
      </c>
      <c r="E371" s="1" t="str">
        <f t="shared" si="11"/>
        <v>-</v>
      </c>
      <c r="F371" s="1">
        <v>163</v>
      </c>
      <c r="G371" s="1">
        <v>57</v>
      </c>
      <c r="H371" s="16">
        <v>0.93799999999999994</v>
      </c>
      <c r="I371" s="17">
        <v>56.45</v>
      </c>
      <c r="J371" s="1" t="s">
        <v>549</v>
      </c>
      <c r="K371" s="17">
        <v>22.32</v>
      </c>
      <c r="L371" s="17">
        <v>22.32</v>
      </c>
      <c r="M371" s="4">
        <v>40976</v>
      </c>
      <c r="N371" s="2">
        <f>_xlfn.MAXIFS(History!C$9:C$157,History!D$9:D$157,B371)</f>
        <v>0</v>
      </c>
      <c r="O371" s="2">
        <f>_xlfn.MAXIFS(History!K$2:K$157,History!D$2:D$157,B371)</f>
        <v>0</v>
      </c>
      <c r="P371" s="2">
        <f>_xlfn.MAXIFS(History_Typemaster!K$2:K$611,History_Typemaster!D$2:D$611,B371)</f>
        <v>0</v>
      </c>
    </row>
    <row r="372" spans="1:16" ht="12" x14ac:dyDescent="0.2">
      <c r="A372" s="1">
        <v>371</v>
      </c>
      <c r="B372" s="23" t="s">
        <v>395</v>
      </c>
      <c r="C372" s="1">
        <v>1210287</v>
      </c>
      <c r="D372" s="1" t="str">
        <f t="shared" si="10"/>
        <v>-</v>
      </c>
      <c r="E372" s="1" t="str">
        <f t="shared" si="11"/>
        <v>-</v>
      </c>
      <c r="F372" s="1">
        <v>435</v>
      </c>
      <c r="G372" s="1">
        <v>16</v>
      </c>
      <c r="H372" s="16">
        <v>0.93799999999999994</v>
      </c>
      <c r="I372" s="17">
        <v>75.099999999999994</v>
      </c>
      <c r="J372" s="1" t="s">
        <v>476</v>
      </c>
      <c r="K372" s="17">
        <v>54.07</v>
      </c>
      <c r="L372" s="17">
        <v>54.07</v>
      </c>
      <c r="M372" s="4">
        <v>41178</v>
      </c>
      <c r="N372" s="2">
        <f>_xlfn.MAXIFS(History!C$9:C$157,History!D$9:D$157,B372)</f>
        <v>0</v>
      </c>
      <c r="O372" s="2">
        <f>_xlfn.MAXIFS(History!K$2:K$157,History!D$2:D$157,B372)</f>
        <v>0</v>
      </c>
      <c r="P372" s="2">
        <f>_xlfn.MAXIFS(History_Typemaster!K$2:K$611,History_Typemaster!D$2:D$611,B372)</f>
        <v>0</v>
      </c>
    </row>
    <row r="373" spans="1:16" ht="12" x14ac:dyDescent="0.2">
      <c r="A373" s="1">
        <v>372</v>
      </c>
      <c r="B373" s="23" t="s">
        <v>396</v>
      </c>
      <c r="C373" s="1">
        <v>1210168</v>
      </c>
      <c r="D373" s="1" t="str">
        <f t="shared" si="10"/>
        <v>-</v>
      </c>
      <c r="E373" s="1" t="str">
        <f t="shared" si="11"/>
        <v>-</v>
      </c>
      <c r="F373" s="1">
        <v>331</v>
      </c>
      <c r="G373" s="1">
        <v>132</v>
      </c>
      <c r="H373" s="16">
        <v>0.93700000000000006</v>
      </c>
      <c r="I373" s="17">
        <v>91.89</v>
      </c>
      <c r="J373" s="1" t="s">
        <v>460</v>
      </c>
      <c r="K373" s="17">
        <v>40.35</v>
      </c>
      <c r="L373" s="17">
        <v>34.67</v>
      </c>
      <c r="M373" s="4">
        <v>40245</v>
      </c>
      <c r="N373" s="2">
        <f>_xlfn.MAXIFS(History!C$9:C$157,History!D$9:D$157,B373)</f>
        <v>0</v>
      </c>
      <c r="O373" s="2">
        <f>_xlfn.MAXIFS(History!K$2:K$157,History!D$2:D$157,B373)</f>
        <v>0</v>
      </c>
      <c r="P373" s="2">
        <f>_xlfn.MAXIFS(History_Typemaster!K$2:K$611,History_Typemaster!D$2:D$611,B373)</f>
        <v>0</v>
      </c>
    </row>
    <row r="374" spans="1:16" ht="12" x14ac:dyDescent="0.2">
      <c r="A374" s="1">
        <v>373</v>
      </c>
      <c r="B374" s="23" t="s">
        <v>397</v>
      </c>
      <c r="C374" s="1">
        <v>1210027</v>
      </c>
      <c r="D374" s="1" t="str">
        <f t="shared" si="10"/>
        <v>-</v>
      </c>
      <c r="E374" s="1" t="str">
        <f t="shared" si="11"/>
        <v>-</v>
      </c>
      <c r="F374" s="1">
        <v>217</v>
      </c>
      <c r="G374" s="1">
        <v>130</v>
      </c>
      <c r="H374" s="16">
        <v>0.93700000000000006</v>
      </c>
      <c r="I374" s="17">
        <v>87.71</v>
      </c>
      <c r="J374" s="1" t="s">
        <v>454</v>
      </c>
      <c r="K374" s="17">
        <v>42.15</v>
      </c>
      <c r="L374" s="17">
        <v>36.15</v>
      </c>
      <c r="M374" s="4">
        <v>40234</v>
      </c>
      <c r="N374" s="2">
        <f>_xlfn.MAXIFS(History!C$9:C$157,History!D$9:D$157,B374)</f>
        <v>0</v>
      </c>
      <c r="O374" s="2">
        <f>_xlfn.MAXIFS(History!K$2:K$157,History!D$2:D$157,B374)</f>
        <v>0</v>
      </c>
      <c r="P374" s="2">
        <f>_xlfn.MAXIFS(History_Typemaster!K$2:K$611,History_Typemaster!D$2:D$611,B374)</f>
        <v>0</v>
      </c>
    </row>
    <row r="375" spans="1:16" ht="12" x14ac:dyDescent="0.2">
      <c r="A375" s="1">
        <v>374</v>
      </c>
      <c r="B375" s="23" t="s">
        <v>398</v>
      </c>
      <c r="C375" s="1">
        <v>1210231</v>
      </c>
      <c r="D375" s="1" t="str">
        <f t="shared" si="10"/>
        <v>-</v>
      </c>
      <c r="E375" s="1" t="str">
        <f t="shared" si="11"/>
        <v>-</v>
      </c>
      <c r="F375" s="1">
        <v>499</v>
      </c>
      <c r="G375" s="1">
        <v>35</v>
      </c>
      <c r="H375" s="16">
        <v>0.93700000000000006</v>
      </c>
      <c r="I375" s="17">
        <v>67.12</v>
      </c>
      <c r="J375" s="1" t="s">
        <v>568</v>
      </c>
      <c r="K375" s="17">
        <v>45.5</v>
      </c>
      <c r="L375" s="17">
        <v>45.5</v>
      </c>
      <c r="M375" s="4">
        <v>40177</v>
      </c>
      <c r="N375" s="2">
        <f>_xlfn.MAXIFS(History!C$9:C$157,History!D$9:D$157,B375)</f>
        <v>0</v>
      </c>
      <c r="O375" s="2">
        <f>_xlfn.MAXIFS(History!K$2:K$157,History!D$2:D$157,B375)</f>
        <v>0</v>
      </c>
      <c r="P375" s="2">
        <f>_xlfn.MAXIFS(History_Typemaster!K$2:K$611,History_Typemaster!D$2:D$611,B375)</f>
        <v>0</v>
      </c>
    </row>
    <row r="376" spans="1:16" ht="12" x14ac:dyDescent="0.2">
      <c r="A376" s="1">
        <v>375</v>
      </c>
      <c r="B376" s="23" t="s">
        <v>399</v>
      </c>
      <c r="C376" s="1">
        <v>1210243</v>
      </c>
      <c r="D376" s="1" t="str">
        <f t="shared" si="10"/>
        <v>-</v>
      </c>
      <c r="E376" s="1" t="str">
        <f t="shared" si="11"/>
        <v>-</v>
      </c>
      <c r="F376" s="1">
        <v>285</v>
      </c>
      <c r="G376" s="1">
        <v>91</v>
      </c>
      <c r="H376" s="16">
        <v>0.93600000000000005</v>
      </c>
      <c r="I376" s="17">
        <v>71.3</v>
      </c>
      <c r="J376" s="1" t="s">
        <v>445</v>
      </c>
      <c r="K376" s="17">
        <v>41.79</v>
      </c>
      <c r="L376" s="17">
        <v>41.79</v>
      </c>
      <c r="M376" s="4">
        <v>40245</v>
      </c>
      <c r="N376" s="2">
        <f>_xlfn.MAXIFS(History!C$9:C$157,History!D$9:D$157,B376)</f>
        <v>0</v>
      </c>
      <c r="O376" s="2">
        <f>_xlfn.MAXIFS(History!K$2:K$157,History!D$2:D$157,B376)</f>
        <v>0</v>
      </c>
      <c r="P376" s="2">
        <f>_xlfn.MAXIFS(History_Typemaster!K$2:K$611,History_Typemaster!D$2:D$611,B376)</f>
        <v>0</v>
      </c>
    </row>
    <row r="377" spans="1:16" ht="12" x14ac:dyDescent="0.2">
      <c r="A377" s="1">
        <v>376</v>
      </c>
      <c r="B377" s="23" t="s">
        <v>400</v>
      </c>
      <c r="C377" s="1">
        <v>1210045</v>
      </c>
      <c r="D377" s="1" t="str">
        <f t="shared" si="10"/>
        <v>-</v>
      </c>
      <c r="E377" s="1" t="str">
        <f t="shared" si="11"/>
        <v>-</v>
      </c>
      <c r="F377" s="1">
        <v>274</v>
      </c>
      <c r="G377" s="1">
        <v>125</v>
      </c>
      <c r="H377" s="16">
        <v>0.93500000000000005</v>
      </c>
      <c r="I377" s="17">
        <v>78.650000000000006</v>
      </c>
      <c r="J377" s="1" t="s">
        <v>454</v>
      </c>
      <c r="K377" s="17">
        <v>43.44</v>
      </c>
      <c r="L377" s="17">
        <v>37.65</v>
      </c>
      <c r="M377" s="4">
        <v>41118</v>
      </c>
      <c r="N377" s="2">
        <f>_xlfn.MAXIFS(History!C$9:C$157,History!D$9:D$157,B377)</f>
        <v>0</v>
      </c>
      <c r="O377" s="2">
        <f>_xlfn.MAXIFS(History!K$2:K$157,History!D$2:D$157,B377)</f>
        <v>0</v>
      </c>
      <c r="P377" s="2">
        <f>_xlfn.MAXIFS(History_Typemaster!K$2:K$611,History_Typemaster!D$2:D$611,B377)</f>
        <v>0</v>
      </c>
    </row>
    <row r="378" spans="1:16" ht="12" x14ac:dyDescent="0.2">
      <c r="A378" s="1">
        <v>377</v>
      </c>
      <c r="B378" s="23" t="s">
        <v>401</v>
      </c>
      <c r="C378" s="1">
        <v>1210192</v>
      </c>
      <c r="D378" s="1" t="str">
        <f t="shared" si="10"/>
        <v>-</v>
      </c>
      <c r="E378" s="1" t="str">
        <f t="shared" si="11"/>
        <v>-</v>
      </c>
      <c r="F378" s="1">
        <v>341</v>
      </c>
      <c r="G378" s="1">
        <v>49</v>
      </c>
      <c r="H378" s="16">
        <v>0.93400000000000005</v>
      </c>
      <c r="I378" s="17">
        <v>93.69</v>
      </c>
      <c r="J378" s="1" t="s">
        <v>519</v>
      </c>
      <c r="K378" s="17">
        <v>49.6</v>
      </c>
      <c r="L378" s="17">
        <v>49.6</v>
      </c>
      <c r="M378" s="4">
        <v>40259</v>
      </c>
      <c r="N378" s="2">
        <f>_xlfn.MAXIFS(History!C$9:C$157,History!D$9:D$157,B378)</f>
        <v>0</v>
      </c>
      <c r="O378" s="2">
        <f>_xlfn.MAXIFS(History!K$2:K$157,History!D$2:D$157,B378)</f>
        <v>0</v>
      </c>
      <c r="P378" s="2">
        <f>_xlfn.MAXIFS(History_Typemaster!K$2:K$611,History_Typemaster!D$2:D$611,B378)</f>
        <v>0</v>
      </c>
    </row>
    <row r="379" spans="1:16" ht="12" x14ac:dyDescent="0.2">
      <c r="A379" s="1">
        <v>378</v>
      </c>
      <c r="B379" s="23" t="s">
        <v>399</v>
      </c>
      <c r="C379" s="1">
        <v>1210242</v>
      </c>
      <c r="D379" s="1" t="str">
        <f t="shared" si="10"/>
        <v>-</v>
      </c>
      <c r="E379" s="1" t="str">
        <f t="shared" si="11"/>
        <v>-</v>
      </c>
      <c r="F379" s="1">
        <v>556</v>
      </c>
      <c r="G379" s="1">
        <v>9</v>
      </c>
      <c r="H379" s="16">
        <v>0.93300000000000005</v>
      </c>
      <c r="I379" s="17">
        <v>67.959999999999994</v>
      </c>
      <c r="J379" s="1" t="s">
        <v>569</v>
      </c>
      <c r="K379" s="17">
        <v>57.05</v>
      </c>
      <c r="L379" s="17">
        <v>57.05</v>
      </c>
      <c r="M379" s="4">
        <v>41451</v>
      </c>
      <c r="N379" s="2">
        <f>_xlfn.MAXIFS(History!C$9:C$157,History!D$9:D$157,B379)</f>
        <v>0</v>
      </c>
      <c r="O379" s="2">
        <f>_xlfn.MAXIFS(History!K$2:K$157,History!D$2:D$157,B379)</f>
        <v>0</v>
      </c>
      <c r="P379" s="2">
        <f>_xlfn.MAXIFS(History_Typemaster!K$2:K$611,History_Typemaster!D$2:D$611,B379)</f>
        <v>0</v>
      </c>
    </row>
    <row r="380" spans="1:16" ht="12" x14ac:dyDescent="0.2">
      <c r="A380" s="1">
        <v>379</v>
      </c>
      <c r="B380" s="23" t="s">
        <v>402</v>
      </c>
      <c r="C380" s="1">
        <v>1210406</v>
      </c>
      <c r="D380" s="1" t="str">
        <f t="shared" si="10"/>
        <v>-</v>
      </c>
      <c r="E380" s="1" t="str">
        <f t="shared" si="11"/>
        <v>-</v>
      </c>
      <c r="F380" s="1">
        <v>418</v>
      </c>
      <c r="G380" s="1">
        <v>69</v>
      </c>
      <c r="H380" s="16">
        <v>0.93300000000000005</v>
      </c>
      <c r="I380" s="17">
        <v>94.85</v>
      </c>
      <c r="J380" s="1" t="s">
        <v>519</v>
      </c>
      <c r="K380" s="17">
        <v>44.6</v>
      </c>
      <c r="L380" s="17">
        <v>44.6</v>
      </c>
      <c r="M380" s="4">
        <v>40234</v>
      </c>
      <c r="N380" s="2">
        <f>_xlfn.MAXIFS(History!C$9:C$157,History!D$9:D$157,B380)</f>
        <v>0</v>
      </c>
      <c r="O380" s="2">
        <f>_xlfn.MAXIFS(History!K$2:K$157,History!D$2:D$157,B380)</f>
        <v>0</v>
      </c>
      <c r="P380" s="2">
        <f>_xlfn.MAXIFS(History_Typemaster!K$2:K$611,History_Typemaster!D$2:D$611,B380)</f>
        <v>0</v>
      </c>
    </row>
    <row r="381" spans="1:16" ht="12" x14ac:dyDescent="0.2">
      <c r="A381" s="1">
        <v>380</v>
      </c>
      <c r="B381" s="23" t="s">
        <v>403</v>
      </c>
      <c r="C381" s="1">
        <v>1210163</v>
      </c>
      <c r="D381" s="1" t="str">
        <f t="shared" si="10"/>
        <v>-</v>
      </c>
      <c r="E381" s="1" t="str">
        <f t="shared" si="11"/>
        <v>-</v>
      </c>
      <c r="F381" s="1">
        <v>371</v>
      </c>
      <c r="G381" s="1">
        <v>93</v>
      </c>
      <c r="H381" s="16">
        <v>0.93300000000000005</v>
      </c>
      <c r="I381" s="17">
        <v>81.05</v>
      </c>
      <c r="J381" s="1" t="s">
        <v>570</v>
      </c>
      <c r="K381" s="17">
        <v>43.08</v>
      </c>
      <c r="L381" s="17">
        <v>43.08</v>
      </c>
      <c r="M381" s="4">
        <v>40277</v>
      </c>
      <c r="N381" s="2">
        <f>_xlfn.MAXIFS(History!C$9:C$157,History!D$9:D$157,B381)</f>
        <v>0</v>
      </c>
      <c r="O381" s="2">
        <f>_xlfn.MAXIFS(History!K$2:K$157,History!D$2:D$157,B381)</f>
        <v>0</v>
      </c>
      <c r="P381" s="2">
        <f>_xlfn.MAXIFS(History_Typemaster!K$2:K$611,History_Typemaster!D$2:D$611,B381)</f>
        <v>0</v>
      </c>
    </row>
    <row r="382" spans="1:16" ht="12" x14ac:dyDescent="0.2">
      <c r="A382" s="1">
        <v>381</v>
      </c>
      <c r="B382" s="23" t="s">
        <v>106</v>
      </c>
      <c r="C382" s="1">
        <v>1210431</v>
      </c>
      <c r="D382" s="1" t="str">
        <f t="shared" si="10"/>
        <v>Mega</v>
      </c>
      <c r="E382" s="1" t="str">
        <f t="shared" si="11"/>
        <v>-</v>
      </c>
      <c r="F382" s="1">
        <v>176</v>
      </c>
      <c r="G382" s="1">
        <v>114</v>
      </c>
      <c r="H382" s="16">
        <v>0.93200000000000005</v>
      </c>
      <c r="I382" s="17">
        <v>119.33</v>
      </c>
      <c r="J382" s="1" t="s">
        <v>500</v>
      </c>
      <c r="K382" s="17">
        <v>35.729999999999997</v>
      </c>
      <c r="L382" s="17">
        <v>32.909999999999997</v>
      </c>
      <c r="M382" s="4">
        <v>40258</v>
      </c>
      <c r="N382" s="2">
        <f>_xlfn.MAXIFS(History!C$9:C$157,History!D$9:D$157,B382)</f>
        <v>85.99</v>
      </c>
      <c r="O382" s="2">
        <f>_xlfn.MAXIFS(History!K$2:K$157,History!D$2:D$157,B382)</f>
        <v>91.059999999999988</v>
      </c>
      <c r="P382" s="2">
        <f>_xlfn.MAXIFS(History_Typemaster!K$2:K$611,History_Typemaster!D$2:D$611,B382)</f>
        <v>45.07</v>
      </c>
    </row>
    <row r="383" spans="1:16" ht="12" x14ac:dyDescent="0.2">
      <c r="A383" s="1">
        <v>382</v>
      </c>
      <c r="B383" s="23" t="s">
        <v>404</v>
      </c>
      <c r="C383" s="1">
        <v>1210232</v>
      </c>
      <c r="D383" s="1" t="str">
        <f t="shared" si="10"/>
        <v>-</v>
      </c>
      <c r="E383" s="1" t="str">
        <f t="shared" si="11"/>
        <v>-</v>
      </c>
      <c r="F383" s="1">
        <v>536</v>
      </c>
      <c r="G383" s="1">
        <v>14</v>
      </c>
      <c r="H383" s="16">
        <v>0.93100000000000005</v>
      </c>
      <c r="I383" s="17">
        <v>82.79</v>
      </c>
      <c r="J383" s="1" t="s">
        <v>454</v>
      </c>
      <c r="K383" s="17">
        <v>59.17</v>
      </c>
      <c r="L383" s="17">
        <v>59.17</v>
      </c>
      <c r="M383" s="4">
        <v>41178</v>
      </c>
      <c r="N383" s="2">
        <f>_xlfn.MAXIFS(History!C$9:C$157,History!D$9:D$157,B383)</f>
        <v>0</v>
      </c>
      <c r="O383" s="2">
        <f>_xlfn.MAXIFS(History!K$2:K$157,History!D$2:D$157,B383)</f>
        <v>0</v>
      </c>
      <c r="P383" s="2">
        <f>_xlfn.MAXIFS(History_Typemaster!K$2:K$611,History_Typemaster!D$2:D$611,B383)</f>
        <v>0</v>
      </c>
    </row>
    <row r="384" spans="1:16" ht="12" x14ac:dyDescent="0.2">
      <c r="A384" s="1">
        <v>383</v>
      </c>
      <c r="B384" s="23" t="s">
        <v>405</v>
      </c>
      <c r="C384" s="1">
        <v>1210265</v>
      </c>
      <c r="D384" s="1" t="str">
        <f t="shared" si="10"/>
        <v>-</v>
      </c>
      <c r="E384" s="1" t="str">
        <f t="shared" si="11"/>
        <v>-</v>
      </c>
      <c r="F384" s="1">
        <v>254</v>
      </c>
      <c r="G384" s="1">
        <v>51</v>
      </c>
      <c r="H384" s="16">
        <v>0.93100000000000005</v>
      </c>
      <c r="I384" s="17">
        <v>46.05</v>
      </c>
      <c r="J384" s="1" t="s">
        <v>571</v>
      </c>
      <c r="K384" s="17">
        <v>23.03</v>
      </c>
      <c r="L384" s="17">
        <v>23.03</v>
      </c>
      <c r="M384" s="4">
        <v>40285</v>
      </c>
      <c r="N384" s="2">
        <f>_xlfn.MAXIFS(History!C$9:C$157,History!D$9:D$157,B384)</f>
        <v>0</v>
      </c>
      <c r="O384" s="2">
        <f>_xlfn.MAXIFS(History!K$2:K$157,History!D$2:D$157,B384)</f>
        <v>0</v>
      </c>
      <c r="P384" s="2">
        <f>_xlfn.MAXIFS(History_Typemaster!K$2:K$611,History_Typemaster!D$2:D$611,B384)</f>
        <v>0</v>
      </c>
    </row>
    <row r="385" spans="1:16" ht="12" x14ac:dyDescent="0.2">
      <c r="A385" s="1">
        <v>384</v>
      </c>
      <c r="B385" s="23" t="s">
        <v>406</v>
      </c>
      <c r="C385" s="1">
        <v>1210128</v>
      </c>
      <c r="D385" s="1" t="str">
        <f t="shared" si="10"/>
        <v>-</v>
      </c>
      <c r="E385" s="1" t="str">
        <f t="shared" si="11"/>
        <v>-</v>
      </c>
      <c r="F385" s="1">
        <v>301</v>
      </c>
      <c r="G385" s="1">
        <v>101</v>
      </c>
      <c r="H385" s="16">
        <v>0.93100000000000005</v>
      </c>
      <c r="I385" s="17">
        <v>69.239999999999995</v>
      </c>
      <c r="J385" s="1" t="s">
        <v>564</v>
      </c>
      <c r="K385" s="17">
        <v>40.74</v>
      </c>
      <c r="L385" s="17">
        <v>40.520000000000003</v>
      </c>
      <c r="M385" s="4">
        <v>40277</v>
      </c>
      <c r="N385" s="2">
        <f>_xlfn.MAXIFS(History!C$9:C$157,History!D$9:D$157,B385)</f>
        <v>0</v>
      </c>
      <c r="O385" s="2">
        <f>_xlfn.MAXIFS(History!K$2:K$157,History!D$2:D$157,B385)</f>
        <v>0</v>
      </c>
      <c r="P385" s="2">
        <f>_xlfn.MAXIFS(History_Typemaster!K$2:K$611,History_Typemaster!D$2:D$611,B385)</f>
        <v>0</v>
      </c>
    </row>
    <row r="386" spans="1:16" ht="12" x14ac:dyDescent="0.2">
      <c r="A386" s="1">
        <v>385</v>
      </c>
      <c r="B386" s="23" t="s">
        <v>189</v>
      </c>
      <c r="C386" s="1">
        <v>1210175</v>
      </c>
      <c r="D386" s="1" t="str">
        <f t="shared" si="10"/>
        <v>-</v>
      </c>
      <c r="E386" s="1" t="str">
        <f t="shared" si="11"/>
        <v>-</v>
      </c>
      <c r="F386" s="1">
        <v>239</v>
      </c>
      <c r="G386" s="1">
        <v>45</v>
      </c>
      <c r="H386" s="16">
        <v>0.93100000000000005</v>
      </c>
      <c r="I386" s="17">
        <v>33.630000000000003</v>
      </c>
      <c r="J386" s="1" t="s">
        <v>572</v>
      </c>
      <c r="K386" s="17">
        <v>22.18</v>
      </c>
      <c r="L386" s="17">
        <v>22.18</v>
      </c>
      <c r="M386" s="4">
        <v>40307</v>
      </c>
      <c r="N386" s="2">
        <f>_xlfn.MAXIFS(History!C$9:C$157,History!D$9:D$157,B386)</f>
        <v>0</v>
      </c>
      <c r="O386" s="2">
        <f>_xlfn.MAXIFS(History!K$2:K$157,History!D$2:D$157,B386)</f>
        <v>0</v>
      </c>
      <c r="P386" s="2">
        <f>_xlfn.MAXIFS(History_Typemaster!K$2:K$611,History_Typemaster!D$2:D$611,B386)</f>
        <v>0</v>
      </c>
    </row>
    <row r="387" spans="1:16" ht="12" x14ac:dyDescent="0.2">
      <c r="A387" s="1">
        <v>386</v>
      </c>
      <c r="B387" s="23" t="s">
        <v>407</v>
      </c>
      <c r="C387" s="1">
        <v>1210233</v>
      </c>
      <c r="D387" s="1" t="str">
        <f t="shared" ref="D387:D450" si="12">IF(O387&gt;=80,"Mega","-")</f>
        <v>-</v>
      </c>
      <c r="E387" s="1" t="str">
        <f t="shared" ref="E387:E450" si="13">IF(P387&gt;=55,"Typemaster","-")</f>
        <v>-</v>
      </c>
      <c r="F387" s="1">
        <v>332</v>
      </c>
      <c r="G387" s="1">
        <v>80</v>
      </c>
      <c r="H387" s="16">
        <v>0.93</v>
      </c>
      <c r="I387" s="17">
        <v>57.45</v>
      </c>
      <c r="J387" s="1" t="s">
        <v>573</v>
      </c>
      <c r="K387" s="17">
        <v>37.04</v>
      </c>
      <c r="L387" s="17">
        <v>37.04</v>
      </c>
      <c r="M387" s="4">
        <v>41068</v>
      </c>
      <c r="N387" s="2">
        <f>_xlfn.MAXIFS(History!C$9:C$157,History!D$9:D$157,B387)</f>
        <v>0</v>
      </c>
      <c r="O387" s="2">
        <f>_xlfn.MAXIFS(History!K$2:K$157,History!D$2:D$157,B387)</f>
        <v>0</v>
      </c>
      <c r="P387" s="2">
        <f>_xlfn.MAXIFS(History_Typemaster!K$2:K$611,History_Typemaster!D$2:D$611,B387)</f>
        <v>0</v>
      </c>
    </row>
    <row r="388" spans="1:16" ht="12" x14ac:dyDescent="0.2">
      <c r="A388" s="1">
        <v>387</v>
      </c>
      <c r="B388" s="23" t="s">
        <v>243</v>
      </c>
      <c r="C388" s="1">
        <v>1210251</v>
      </c>
      <c r="D388" s="1" t="str">
        <f t="shared" si="12"/>
        <v>-</v>
      </c>
      <c r="E388" s="1" t="str">
        <f t="shared" si="13"/>
        <v>-</v>
      </c>
      <c r="F388" s="1">
        <v>133</v>
      </c>
      <c r="G388" s="1">
        <v>87</v>
      </c>
      <c r="H388" s="16">
        <v>0.92900000000000005</v>
      </c>
      <c r="I388" s="17">
        <v>75.33</v>
      </c>
      <c r="J388" s="1" t="s">
        <v>574</v>
      </c>
      <c r="K388" s="17">
        <v>26.42</v>
      </c>
      <c r="L388" s="17">
        <v>26.42</v>
      </c>
      <c r="M388" s="4">
        <v>40245</v>
      </c>
      <c r="N388" s="2">
        <f>_xlfn.MAXIFS(History!C$9:C$157,History!D$9:D$157,B388)</f>
        <v>0</v>
      </c>
      <c r="O388" s="2">
        <f>_xlfn.MAXIFS(History!K$2:K$157,History!D$2:D$157,B388)</f>
        <v>0</v>
      </c>
      <c r="P388" s="2">
        <f>_xlfn.MAXIFS(History_Typemaster!K$2:K$611,History_Typemaster!D$2:D$611,B388)</f>
        <v>0</v>
      </c>
    </row>
    <row r="389" spans="1:16" ht="12" x14ac:dyDescent="0.2">
      <c r="A389" s="1">
        <v>388</v>
      </c>
      <c r="B389" s="23" t="s">
        <v>408</v>
      </c>
      <c r="C389" s="1">
        <v>1210004</v>
      </c>
      <c r="D389" s="1" t="str">
        <f t="shared" si="12"/>
        <v>-</v>
      </c>
      <c r="E389" s="1" t="str">
        <f t="shared" si="13"/>
        <v>-</v>
      </c>
      <c r="F389" s="1">
        <v>387</v>
      </c>
      <c r="G389" s="1">
        <v>64</v>
      </c>
      <c r="H389" s="16">
        <v>0.92900000000000005</v>
      </c>
      <c r="I389" s="17">
        <v>72.91</v>
      </c>
      <c r="J389" s="1" t="s">
        <v>445</v>
      </c>
      <c r="K389" s="17">
        <v>43.7</v>
      </c>
      <c r="L389" s="17">
        <v>43.7</v>
      </c>
      <c r="M389" s="4">
        <v>40246</v>
      </c>
      <c r="N389" s="2">
        <f>_xlfn.MAXIFS(History!C$9:C$157,History!D$9:D$157,B389)</f>
        <v>0</v>
      </c>
      <c r="O389" s="2">
        <f>_xlfn.MAXIFS(History!K$2:K$157,History!D$2:D$157,B389)</f>
        <v>0</v>
      </c>
      <c r="P389" s="2">
        <f>_xlfn.MAXIFS(History_Typemaster!K$2:K$611,History_Typemaster!D$2:D$611,B389)</f>
        <v>0</v>
      </c>
    </row>
    <row r="390" spans="1:16" ht="12" x14ac:dyDescent="0.2">
      <c r="A390" s="1">
        <v>389</v>
      </c>
      <c r="B390" s="23" t="s">
        <v>409</v>
      </c>
      <c r="C390" s="1">
        <v>1210441</v>
      </c>
      <c r="D390" s="1" t="str">
        <f t="shared" si="12"/>
        <v>-</v>
      </c>
      <c r="E390" s="1" t="str">
        <f t="shared" si="13"/>
        <v>-</v>
      </c>
      <c r="F390" s="1">
        <v>274</v>
      </c>
      <c r="G390" s="1">
        <v>58</v>
      </c>
      <c r="H390" s="16">
        <v>0.92800000000000005</v>
      </c>
      <c r="I390" s="17">
        <v>49.59</v>
      </c>
      <c r="J390" s="1" t="s">
        <v>549</v>
      </c>
      <c r="K390" s="17">
        <v>21.67</v>
      </c>
      <c r="L390" s="17">
        <v>21.67</v>
      </c>
      <c r="M390" s="4">
        <v>40600</v>
      </c>
      <c r="N390" s="2">
        <f>_xlfn.MAXIFS(History!C$9:C$157,History!D$9:D$157,B390)</f>
        <v>0</v>
      </c>
      <c r="O390" s="2">
        <f>_xlfn.MAXIFS(History!K$2:K$157,History!D$2:D$157,B390)</f>
        <v>0</v>
      </c>
      <c r="P390" s="2">
        <f>_xlfn.MAXIFS(History_Typemaster!K$2:K$611,History_Typemaster!D$2:D$611,B390)</f>
        <v>0</v>
      </c>
    </row>
    <row r="391" spans="1:16" ht="12" x14ac:dyDescent="0.2">
      <c r="A391" s="1">
        <v>390</v>
      </c>
      <c r="B391" s="23" t="s">
        <v>410</v>
      </c>
      <c r="C391" s="1">
        <v>1210084</v>
      </c>
      <c r="D391" s="1" t="str">
        <f t="shared" si="12"/>
        <v>-</v>
      </c>
      <c r="E391" s="1" t="str">
        <f t="shared" si="13"/>
        <v>-</v>
      </c>
      <c r="F391" s="1">
        <v>394</v>
      </c>
      <c r="G391" s="1">
        <v>67</v>
      </c>
      <c r="H391" s="16">
        <v>0.92600000000000005</v>
      </c>
      <c r="I391" s="17">
        <v>83.57</v>
      </c>
      <c r="J391" s="1" t="s">
        <v>575</v>
      </c>
      <c r="K391" s="17">
        <v>44.44</v>
      </c>
      <c r="L391" s="17">
        <v>44.44</v>
      </c>
      <c r="M391" s="4">
        <v>40228</v>
      </c>
      <c r="N391" s="2">
        <f>_xlfn.MAXIFS(History!C$9:C$157,History!D$9:D$157,B391)</f>
        <v>0</v>
      </c>
      <c r="O391" s="2">
        <f>_xlfn.MAXIFS(History!K$2:K$157,History!D$2:D$157,B391)</f>
        <v>0</v>
      </c>
      <c r="P391" s="2">
        <f>_xlfn.MAXIFS(History_Typemaster!K$2:K$611,History_Typemaster!D$2:D$611,B391)</f>
        <v>0</v>
      </c>
    </row>
    <row r="392" spans="1:16" ht="12" x14ac:dyDescent="0.2">
      <c r="A392" s="1">
        <v>391</v>
      </c>
      <c r="B392" s="23" t="s">
        <v>411</v>
      </c>
      <c r="C392" s="1">
        <v>1210169</v>
      </c>
      <c r="D392" s="1" t="str">
        <f t="shared" si="12"/>
        <v>-</v>
      </c>
      <c r="E392" s="1" t="str">
        <f t="shared" si="13"/>
        <v>-</v>
      </c>
      <c r="F392" s="1">
        <v>292</v>
      </c>
      <c r="G392" s="1">
        <v>60</v>
      </c>
      <c r="H392" s="16">
        <v>0.92500000000000004</v>
      </c>
      <c r="I392" s="17">
        <v>99.63</v>
      </c>
      <c r="J392" s="1" t="s">
        <v>459</v>
      </c>
      <c r="K392" s="17">
        <v>28.33</v>
      </c>
      <c r="L392" s="17">
        <v>28.33</v>
      </c>
      <c r="M392" s="4">
        <v>40872</v>
      </c>
      <c r="N392" s="2">
        <f>_xlfn.MAXIFS(History!C$9:C$157,History!D$9:D$157,B392)</f>
        <v>0</v>
      </c>
      <c r="O392" s="2">
        <f>_xlfn.MAXIFS(History!K$2:K$157,History!D$2:D$157,B392)</f>
        <v>0</v>
      </c>
      <c r="P392" s="2">
        <f>_xlfn.MAXIFS(History_Typemaster!K$2:K$611,History_Typemaster!D$2:D$611,B392)</f>
        <v>0</v>
      </c>
    </row>
    <row r="393" spans="1:16" ht="12" x14ac:dyDescent="0.2">
      <c r="A393" s="1">
        <v>392</v>
      </c>
      <c r="B393" s="23" t="s">
        <v>117</v>
      </c>
      <c r="C393" s="1">
        <v>1210074</v>
      </c>
      <c r="D393" s="1" t="str">
        <f t="shared" si="12"/>
        <v>-</v>
      </c>
      <c r="E393" s="1" t="str">
        <f t="shared" si="13"/>
        <v>Typemaster</v>
      </c>
      <c r="F393" s="1">
        <v>238</v>
      </c>
      <c r="G393" s="1">
        <v>122</v>
      </c>
      <c r="H393" s="16">
        <v>0.92500000000000004</v>
      </c>
      <c r="I393" s="17">
        <v>76.98</v>
      </c>
      <c r="J393" s="1" t="s">
        <v>445</v>
      </c>
      <c r="K393" s="17">
        <v>40.25</v>
      </c>
      <c r="L393" s="17">
        <v>35.65</v>
      </c>
      <c r="M393" s="4">
        <v>40245</v>
      </c>
      <c r="N393" s="2">
        <f>_xlfn.MAXIFS(History!C$9:C$157,History!D$9:D$157,B393)</f>
        <v>80.650000000000006</v>
      </c>
      <c r="O393" s="2">
        <f>_xlfn.MAXIFS(History!K$2:K$157,History!D$2:D$157,B393)</f>
        <v>79.451999999999998</v>
      </c>
      <c r="P393" s="2">
        <f>_xlfn.MAXIFS(History_Typemaster!K$2:K$611,History_Typemaster!D$2:D$611,B393)</f>
        <v>79.451999999999998</v>
      </c>
    </row>
    <row r="394" spans="1:16" ht="12" x14ac:dyDescent="0.2">
      <c r="A394" s="1">
        <v>393</v>
      </c>
      <c r="B394" s="23" t="s">
        <v>102</v>
      </c>
      <c r="C394" s="1">
        <v>1210394</v>
      </c>
      <c r="D394" s="1" t="str">
        <f t="shared" si="12"/>
        <v>Mega</v>
      </c>
      <c r="E394" s="1" t="str">
        <f t="shared" si="13"/>
        <v>-</v>
      </c>
      <c r="F394" s="1">
        <v>466</v>
      </c>
      <c r="G394" s="1">
        <v>41</v>
      </c>
      <c r="H394" s="16">
        <v>0.92300000000000004</v>
      </c>
      <c r="I394" s="17">
        <v>94.06</v>
      </c>
      <c r="J394" s="1" t="s">
        <v>445</v>
      </c>
      <c r="K394" s="17">
        <v>56.01</v>
      </c>
      <c r="L394" s="17">
        <v>56.01</v>
      </c>
      <c r="M394" s="4">
        <v>40266</v>
      </c>
      <c r="N394" s="2">
        <f>_xlfn.MAXIFS(History!C$9:C$157,History!D$9:D$157,B394)</f>
        <v>87.75</v>
      </c>
      <c r="O394" s="2">
        <f>_xlfn.MAXIFS(History!K$2:K$157,History!D$2:D$157,B394)</f>
        <v>93.192000000000007</v>
      </c>
      <c r="P394" s="2">
        <f>_xlfn.MAXIFS(History_Typemaster!K$2:K$611,History_Typemaster!D$2:D$611,B394)</f>
        <v>0</v>
      </c>
    </row>
    <row r="395" spans="1:16" ht="12" x14ac:dyDescent="0.2">
      <c r="A395" s="1">
        <v>394</v>
      </c>
      <c r="B395" s="23" t="s">
        <v>412</v>
      </c>
      <c r="C395" s="1">
        <v>1210343</v>
      </c>
      <c r="D395" s="1" t="str">
        <f t="shared" si="12"/>
        <v>-</v>
      </c>
      <c r="E395" s="1" t="str">
        <f t="shared" si="13"/>
        <v>-</v>
      </c>
      <c r="F395" s="1">
        <v>174</v>
      </c>
      <c r="G395" s="1">
        <v>59</v>
      </c>
      <c r="H395" s="16">
        <v>0.91900000000000004</v>
      </c>
      <c r="I395" s="17">
        <v>35.54</v>
      </c>
      <c r="J395" s="1" t="s">
        <v>576</v>
      </c>
      <c r="K395" s="17">
        <v>22.91</v>
      </c>
      <c r="L395" s="17">
        <v>22.91</v>
      </c>
      <c r="M395" s="4">
        <v>40873</v>
      </c>
      <c r="N395" s="2">
        <f>_xlfn.MAXIFS(History!C$9:C$157,History!D$9:D$157,B395)</f>
        <v>0</v>
      </c>
      <c r="O395" s="2">
        <f>_xlfn.MAXIFS(History!K$2:K$157,History!D$2:D$157,B395)</f>
        <v>0</v>
      </c>
      <c r="P395" s="2">
        <f>_xlfn.MAXIFS(History_Typemaster!K$2:K$611,History_Typemaster!D$2:D$611,B395)</f>
        <v>0</v>
      </c>
    </row>
    <row r="396" spans="1:16" ht="12" x14ac:dyDescent="0.2">
      <c r="A396" s="1">
        <v>395</v>
      </c>
      <c r="B396" s="23" t="s">
        <v>413</v>
      </c>
      <c r="C396" s="1">
        <v>1210104</v>
      </c>
      <c r="D396" s="1" t="str">
        <f t="shared" si="12"/>
        <v>-</v>
      </c>
      <c r="E396" s="1" t="str">
        <f t="shared" si="13"/>
        <v>-</v>
      </c>
      <c r="F396" s="1">
        <v>249</v>
      </c>
      <c r="G396" s="1">
        <v>130</v>
      </c>
      <c r="H396" s="16">
        <v>0.91600000000000004</v>
      </c>
      <c r="I396" s="17">
        <v>72.39</v>
      </c>
      <c r="J396" s="1" t="s">
        <v>479</v>
      </c>
      <c r="K396" s="17">
        <v>41.95</v>
      </c>
      <c r="L396" s="17">
        <v>36.21</v>
      </c>
      <c r="M396" s="4">
        <v>40177</v>
      </c>
      <c r="N396" s="2">
        <f>_xlfn.MAXIFS(History!C$9:C$157,History!D$9:D$157,B396)</f>
        <v>0</v>
      </c>
      <c r="O396" s="2">
        <f>_xlfn.MAXIFS(History!K$2:K$157,History!D$2:D$157,B396)</f>
        <v>0</v>
      </c>
      <c r="P396" s="2">
        <f>_xlfn.MAXIFS(History_Typemaster!K$2:K$611,History_Typemaster!D$2:D$611,B396)</f>
        <v>0</v>
      </c>
    </row>
    <row r="397" spans="1:16" ht="12" x14ac:dyDescent="0.2">
      <c r="A397" s="1">
        <v>396</v>
      </c>
      <c r="B397" s="23" t="s">
        <v>414</v>
      </c>
      <c r="C397" s="1">
        <v>1210207</v>
      </c>
      <c r="D397" s="1" t="str">
        <f t="shared" si="12"/>
        <v>-</v>
      </c>
      <c r="E397" s="1" t="str">
        <f t="shared" si="13"/>
        <v>-</v>
      </c>
      <c r="F397" s="1">
        <v>367</v>
      </c>
      <c r="G397" s="1">
        <v>55</v>
      </c>
      <c r="H397" s="16">
        <v>0.91600000000000004</v>
      </c>
      <c r="I397" s="17">
        <v>95.75</v>
      </c>
      <c r="J397" s="1" t="s">
        <v>500</v>
      </c>
      <c r="K397" s="17">
        <v>48.74</v>
      </c>
      <c r="L397" s="17">
        <v>48.74</v>
      </c>
      <c r="M397" s="4">
        <v>40262</v>
      </c>
      <c r="N397" s="2">
        <f>_xlfn.MAXIFS(History!C$9:C$157,History!D$9:D$157,B397)</f>
        <v>0</v>
      </c>
      <c r="O397" s="2">
        <f>_xlfn.MAXIFS(History!K$2:K$157,History!D$2:D$157,B397)</f>
        <v>0</v>
      </c>
      <c r="P397" s="2">
        <f>_xlfn.MAXIFS(History_Typemaster!K$2:K$611,History_Typemaster!D$2:D$611,B397)</f>
        <v>0</v>
      </c>
    </row>
    <row r="398" spans="1:16" ht="12" x14ac:dyDescent="0.2">
      <c r="A398" s="1">
        <v>397</v>
      </c>
      <c r="B398" s="23" t="s">
        <v>415</v>
      </c>
      <c r="C398" s="1">
        <v>1210113</v>
      </c>
      <c r="D398" s="1" t="str">
        <f t="shared" si="12"/>
        <v>-</v>
      </c>
      <c r="E398" s="1" t="str">
        <f t="shared" si="13"/>
        <v>-</v>
      </c>
      <c r="F398" s="1">
        <v>377</v>
      </c>
      <c r="G398" s="1">
        <v>45</v>
      </c>
      <c r="H398" s="16">
        <v>0.91400000000000003</v>
      </c>
      <c r="I398" s="17">
        <v>97.36</v>
      </c>
      <c r="J398" s="1" t="s">
        <v>577</v>
      </c>
      <c r="K398" s="17">
        <v>39.619999999999997</v>
      </c>
      <c r="L398" s="17">
        <v>39.619999999999997</v>
      </c>
      <c r="M398" s="4">
        <v>40894</v>
      </c>
      <c r="N398" s="2">
        <f>_xlfn.MAXIFS(History!C$9:C$157,History!D$9:D$157,B398)</f>
        <v>0</v>
      </c>
      <c r="O398" s="2">
        <f>_xlfn.MAXIFS(History!K$2:K$157,History!D$2:D$157,B398)</f>
        <v>0</v>
      </c>
      <c r="P398" s="2">
        <f>_xlfn.MAXIFS(History_Typemaster!K$2:K$611,History_Typemaster!D$2:D$611,B398)</f>
        <v>0</v>
      </c>
    </row>
    <row r="399" spans="1:16" ht="12" x14ac:dyDescent="0.2">
      <c r="A399" s="1">
        <v>398</v>
      </c>
      <c r="B399" s="23" t="s">
        <v>416</v>
      </c>
      <c r="C399" s="1">
        <v>1210398</v>
      </c>
      <c r="D399" s="1" t="str">
        <f t="shared" si="12"/>
        <v>-</v>
      </c>
      <c r="E399" s="1" t="str">
        <f t="shared" si="13"/>
        <v>-</v>
      </c>
      <c r="F399" s="1">
        <v>498</v>
      </c>
      <c r="G399" s="1">
        <v>33</v>
      </c>
      <c r="H399" s="16">
        <v>0.91300000000000003</v>
      </c>
      <c r="I399" s="17">
        <v>97.83</v>
      </c>
      <c r="J399" s="1" t="s">
        <v>470</v>
      </c>
      <c r="K399" s="17">
        <v>69.150000000000006</v>
      </c>
      <c r="L399" s="17">
        <v>69.150000000000006</v>
      </c>
      <c r="M399" s="4">
        <v>40177</v>
      </c>
      <c r="N399" s="2">
        <f>_xlfn.MAXIFS(History!C$9:C$157,History!D$9:D$157,B399)</f>
        <v>0</v>
      </c>
      <c r="O399" s="2">
        <f>_xlfn.MAXIFS(History!K$2:K$157,History!D$2:D$157,B399)</f>
        <v>0</v>
      </c>
      <c r="P399" s="2">
        <f>_xlfn.MAXIFS(History_Typemaster!K$2:K$611,History_Typemaster!D$2:D$611,B399)</f>
        <v>0</v>
      </c>
    </row>
    <row r="400" spans="1:16" ht="12" x14ac:dyDescent="0.2">
      <c r="A400" s="1">
        <v>399</v>
      </c>
      <c r="B400" s="23" t="s">
        <v>417</v>
      </c>
      <c r="C400" s="1">
        <v>1210145</v>
      </c>
      <c r="D400" s="1" t="str">
        <f t="shared" si="12"/>
        <v>-</v>
      </c>
      <c r="E400" s="1" t="str">
        <f t="shared" si="13"/>
        <v>-</v>
      </c>
      <c r="F400" s="1">
        <v>531</v>
      </c>
      <c r="G400" s="1">
        <v>76</v>
      </c>
      <c r="H400" s="16">
        <v>0.91200000000000003</v>
      </c>
      <c r="I400" s="17">
        <v>69.459999999999994</v>
      </c>
      <c r="J400" s="1" t="s">
        <v>537</v>
      </c>
      <c r="K400" s="17">
        <v>44.23</v>
      </c>
      <c r="L400" s="17">
        <v>44.23</v>
      </c>
      <c r="M400" s="4">
        <v>40177</v>
      </c>
      <c r="N400" s="2">
        <f>_xlfn.MAXIFS(History!C$9:C$157,History!D$9:D$157,B400)</f>
        <v>0</v>
      </c>
      <c r="O400" s="2">
        <f>_xlfn.MAXIFS(History!K$2:K$157,History!D$2:D$157,B400)</f>
        <v>0</v>
      </c>
      <c r="P400" s="2">
        <f>_xlfn.MAXIFS(History_Typemaster!K$2:K$611,History_Typemaster!D$2:D$611,B400)</f>
        <v>0</v>
      </c>
    </row>
    <row r="401" spans="1:16" ht="12" x14ac:dyDescent="0.2">
      <c r="A401" s="1">
        <v>400</v>
      </c>
      <c r="B401" s="23" t="s">
        <v>121</v>
      </c>
      <c r="C401" s="1">
        <v>1210021</v>
      </c>
      <c r="D401" s="1" t="str">
        <f t="shared" si="12"/>
        <v>-</v>
      </c>
      <c r="E401" s="1" t="str">
        <f t="shared" si="13"/>
        <v>Typemaster</v>
      </c>
      <c r="F401" s="1">
        <v>197</v>
      </c>
      <c r="G401" s="1">
        <v>121</v>
      </c>
      <c r="H401" s="16">
        <v>0.91200000000000003</v>
      </c>
      <c r="I401" s="17">
        <v>78.540000000000006</v>
      </c>
      <c r="J401" s="1" t="s">
        <v>453</v>
      </c>
      <c r="K401" s="17">
        <v>40.75</v>
      </c>
      <c r="L401" s="17">
        <v>36.49</v>
      </c>
      <c r="M401" s="4">
        <v>40199</v>
      </c>
      <c r="N401" s="2">
        <f>_xlfn.MAXIFS(History!C$9:C$157,History!D$9:D$157,B401)</f>
        <v>77.33</v>
      </c>
      <c r="O401" s="2">
        <f>_xlfn.MAXIFS(History!K$2:K$157,History!D$2:D$157,B401)</f>
        <v>77.001999999999995</v>
      </c>
      <c r="P401" s="2">
        <f>_xlfn.MAXIFS(History_Typemaster!K$2:K$611,History_Typemaster!D$2:D$611,B401)</f>
        <v>77.001999999999995</v>
      </c>
    </row>
    <row r="402" spans="1:16" ht="12" x14ac:dyDescent="0.2">
      <c r="A402" s="1">
        <v>401</v>
      </c>
      <c r="B402" s="23" t="s">
        <v>418</v>
      </c>
      <c r="C402" s="1">
        <v>1210311</v>
      </c>
      <c r="D402" s="1" t="str">
        <f t="shared" si="12"/>
        <v>-</v>
      </c>
      <c r="E402" s="1" t="str">
        <f t="shared" si="13"/>
        <v>-</v>
      </c>
      <c r="F402" s="1">
        <v>303</v>
      </c>
      <c r="G402" s="1">
        <v>77</v>
      </c>
      <c r="H402" s="16">
        <v>0.91100000000000003</v>
      </c>
      <c r="I402" s="17">
        <v>81.489999999999995</v>
      </c>
      <c r="J402" s="1" t="s">
        <v>578</v>
      </c>
      <c r="K402" s="17">
        <v>38.92</v>
      </c>
      <c r="L402" s="17">
        <v>38.92</v>
      </c>
      <c r="M402" s="4">
        <v>41189</v>
      </c>
      <c r="N402" s="2">
        <f>_xlfn.MAXIFS(History!C$9:C$157,History!D$9:D$157,B402)</f>
        <v>0</v>
      </c>
      <c r="O402" s="2">
        <f>_xlfn.MAXIFS(History!K$2:K$157,History!D$2:D$157,B402)</f>
        <v>0</v>
      </c>
      <c r="P402" s="2">
        <f>_xlfn.MAXIFS(History_Typemaster!K$2:K$611,History_Typemaster!D$2:D$611,B402)</f>
        <v>0</v>
      </c>
    </row>
    <row r="403" spans="1:16" ht="12" x14ac:dyDescent="0.2">
      <c r="A403" s="1">
        <v>402</v>
      </c>
      <c r="B403" s="23" t="s">
        <v>419</v>
      </c>
      <c r="C403" s="1">
        <v>1210249</v>
      </c>
      <c r="D403" s="1" t="str">
        <f t="shared" si="12"/>
        <v>-</v>
      </c>
      <c r="E403" s="1" t="str">
        <f t="shared" si="13"/>
        <v>-</v>
      </c>
      <c r="F403" s="1">
        <v>201</v>
      </c>
      <c r="G403" s="1">
        <v>53</v>
      </c>
      <c r="H403" s="16">
        <v>0.91</v>
      </c>
      <c r="I403" s="17">
        <v>39.81</v>
      </c>
      <c r="J403" s="1" t="s">
        <v>549</v>
      </c>
      <c r="K403" s="17">
        <v>22.62</v>
      </c>
      <c r="L403" s="17">
        <v>22.62</v>
      </c>
      <c r="M403" s="4">
        <v>40648</v>
      </c>
      <c r="N403" s="2">
        <f>_xlfn.MAXIFS(History!C$9:C$157,History!D$9:D$157,B403)</f>
        <v>0</v>
      </c>
      <c r="O403" s="2">
        <f>_xlfn.MAXIFS(History!K$2:K$157,History!D$2:D$157,B403)</f>
        <v>0</v>
      </c>
      <c r="P403" s="2">
        <f>_xlfn.MAXIFS(History_Typemaster!K$2:K$611,History_Typemaster!D$2:D$611,B403)</f>
        <v>0</v>
      </c>
    </row>
    <row r="404" spans="1:16" ht="12" x14ac:dyDescent="0.2">
      <c r="A404" s="1">
        <v>403</v>
      </c>
      <c r="B404" s="23" t="s">
        <v>418</v>
      </c>
      <c r="C404" s="1">
        <v>1210310</v>
      </c>
      <c r="D404" s="1" t="str">
        <f t="shared" si="12"/>
        <v>-</v>
      </c>
      <c r="E404" s="1" t="str">
        <f t="shared" si="13"/>
        <v>-</v>
      </c>
      <c r="F404" s="1">
        <v>544</v>
      </c>
      <c r="G404" s="1">
        <v>12</v>
      </c>
      <c r="H404" s="16">
        <v>0.90600000000000003</v>
      </c>
      <c r="I404" s="17">
        <v>71.180000000000007</v>
      </c>
      <c r="J404" s="1" t="s">
        <v>554</v>
      </c>
      <c r="K404" s="17">
        <v>56.8</v>
      </c>
      <c r="L404" s="17">
        <v>56.8</v>
      </c>
      <c r="M404" s="4">
        <v>40808</v>
      </c>
      <c r="N404" s="2">
        <f>_xlfn.MAXIFS(History!C$9:C$157,History!D$9:D$157,B404)</f>
        <v>0</v>
      </c>
      <c r="O404" s="2">
        <f>_xlfn.MAXIFS(History!K$2:K$157,History!D$2:D$157,B404)</f>
        <v>0</v>
      </c>
      <c r="P404" s="2">
        <f>_xlfn.MAXIFS(History_Typemaster!K$2:K$611,History_Typemaster!D$2:D$611,B404)</f>
        <v>0</v>
      </c>
    </row>
    <row r="405" spans="1:16" ht="12" x14ac:dyDescent="0.2">
      <c r="A405" s="1">
        <v>404</v>
      </c>
      <c r="B405" s="23" t="s">
        <v>420</v>
      </c>
      <c r="C405" s="1">
        <v>1210272</v>
      </c>
      <c r="D405" s="1" t="str">
        <f t="shared" si="12"/>
        <v>-</v>
      </c>
      <c r="E405" s="1" t="str">
        <f t="shared" si="13"/>
        <v>-</v>
      </c>
      <c r="F405" s="1">
        <v>455</v>
      </c>
      <c r="G405" s="1">
        <v>13</v>
      </c>
      <c r="H405" s="16">
        <v>0.90600000000000003</v>
      </c>
      <c r="I405" s="17">
        <v>72.790000000000006</v>
      </c>
      <c r="J405" s="1" t="s">
        <v>454</v>
      </c>
      <c r="K405" s="17">
        <v>59.28</v>
      </c>
      <c r="L405" s="17">
        <v>59.28</v>
      </c>
      <c r="M405" s="4">
        <v>40278</v>
      </c>
      <c r="N405" s="2">
        <f>_xlfn.MAXIFS(History!C$9:C$157,History!D$9:D$157,B405)</f>
        <v>0</v>
      </c>
      <c r="O405" s="2">
        <f>_xlfn.MAXIFS(History!K$2:K$157,History!D$2:D$157,B405)</f>
        <v>0</v>
      </c>
      <c r="P405" s="2">
        <f>_xlfn.MAXIFS(History_Typemaster!K$2:K$611,History_Typemaster!D$2:D$611,B405)</f>
        <v>0</v>
      </c>
    </row>
    <row r="406" spans="1:16" ht="12" x14ac:dyDescent="0.2">
      <c r="A406" s="1">
        <v>405</v>
      </c>
      <c r="B406" s="23" t="s">
        <v>421</v>
      </c>
      <c r="C406" s="1">
        <v>1210217</v>
      </c>
      <c r="D406" s="1" t="str">
        <f t="shared" si="12"/>
        <v>-</v>
      </c>
      <c r="E406" s="1" t="str">
        <f t="shared" si="13"/>
        <v>-</v>
      </c>
      <c r="F406" s="1">
        <v>149</v>
      </c>
      <c r="G406" s="1">
        <v>50</v>
      </c>
      <c r="H406" s="16">
        <v>0.90600000000000003</v>
      </c>
      <c r="I406" s="17">
        <v>41.47</v>
      </c>
      <c r="J406" s="1" t="s">
        <v>579</v>
      </c>
      <c r="K406" s="17">
        <v>24.09</v>
      </c>
      <c r="L406" s="17">
        <v>24.09</v>
      </c>
      <c r="M406" s="4">
        <v>40307</v>
      </c>
      <c r="N406" s="2">
        <f>_xlfn.MAXIFS(History!C$9:C$157,History!D$9:D$157,B406)</f>
        <v>0</v>
      </c>
      <c r="O406" s="2">
        <f>_xlfn.MAXIFS(History!K$2:K$157,History!D$2:D$157,B406)</f>
        <v>0</v>
      </c>
      <c r="P406" s="2">
        <f>_xlfn.MAXIFS(History_Typemaster!K$2:K$611,History_Typemaster!D$2:D$611,B406)</f>
        <v>0</v>
      </c>
    </row>
    <row r="407" spans="1:16" ht="12" x14ac:dyDescent="0.2">
      <c r="A407" s="1">
        <v>406</v>
      </c>
      <c r="B407" s="23" t="s">
        <v>196</v>
      </c>
      <c r="C407" s="1">
        <v>1210357</v>
      </c>
      <c r="D407" s="1" t="str">
        <f t="shared" si="12"/>
        <v>-</v>
      </c>
      <c r="E407" s="1" t="str">
        <f t="shared" si="13"/>
        <v>-</v>
      </c>
      <c r="F407" s="1">
        <v>203</v>
      </c>
      <c r="G407" s="1">
        <v>39</v>
      </c>
      <c r="H407" s="16">
        <v>0.90300000000000002</v>
      </c>
      <c r="I407" s="17">
        <v>82.94</v>
      </c>
      <c r="J407" s="1" t="s">
        <v>580</v>
      </c>
      <c r="K407" s="17">
        <v>21.47</v>
      </c>
      <c r="L407" s="17">
        <v>21.47</v>
      </c>
      <c r="M407" s="4">
        <v>40976</v>
      </c>
      <c r="N407" s="2">
        <f>_xlfn.MAXIFS(History!C$9:C$157,History!D$9:D$157,B407)</f>
        <v>0</v>
      </c>
      <c r="O407" s="2">
        <f>_xlfn.MAXIFS(History!K$2:K$157,History!D$2:D$157,B407)</f>
        <v>0</v>
      </c>
      <c r="P407" s="2">
        <f>_xlfn.MAXIFS(History_Typemaster!K$2:K$611,History_Typemaster!D$2:D$611,B407)</f>
        <v>0</v>
      </c>
    </row>
    <row r="408" spans="1:16" ht="12" x14ac:dyDescent="0.2">
      <c r="A408" s="1">
        <v>407</v>
      </c>
      <c r="B408" s="23" t="s">
        <v>386</v>
      </c>
      <c r="C408" s="1">
        <v>1210317</v>
      </c>
      <c r="D408" s="1" t="str">
        <f t="shared" si="12"/>
        <v>-</v>
      </c>
      <c r="E408" s="1" t="str">
        <f t="shared" si="13"/>
        <v>-</v>
      </c>
      <c r="F408" s="1">
        <v>433</v>
      </c>
      <c r="G408" s="1">
        <v>12</v>
      </c>
      <c r="H408" s="16">
        <v>0.90200000000000002</v>
      </c>
      <c r="I408" s="17">
        <v>71.2</v>
      </c>
      <c r="J408" s="1" t="s">
        <v>458</v>
      </c>
      <c r="K408" s="17">
        <v>56.61</v>
      </c>
      <c r="L408" s="17">
        <v>56.61</v>
      </c>
      <c r="M408" s="4">
        <v>41283</v>
      </c>
      <c r="N408" s="2">
        <f>_xlfn.MAXIFS(History!C$9:C$157,History!D$9:D$157,B408)</f>
        <v>0</v>
      </c>
      <c r="O408" s="2">
        <f>_xlfn.MAXIFS(History!K$2:K$157,History!D$2:D$157,B408)</f>
        <v>0</v>
      </c>
      <c r="P408" s="2">
        <f>_xlfn.MAXIFS(History_Typemaster!K$2:K$611,History_Typemaster!D$2:D$611,B408)</f>
        <v>0</v>
      </c>
    </row>
    <row r="409" spans="1:16" ht="12" x14ac:dyDescent="0.2">
      <c r="A409" s="1">
        <v>408</v>
      </c>
      <c r="B409" s="23" t="s">
        <v>116</v>
      </c>
      <c r="C409" s="1">
        <v>1210068</v>
      </c>
      <c r="D409" s="1" t="str">
        <f t="shared" si="12"/>
        <v>-</v>
      </c>
      <c r="E409" s="1" t="str">
        <f t="shared" si="13"/>
        <v>Typemaster</v>
      </c>
      <c r="F409" s="1">
        <v>212</v>
      </c>
      <c r="G409" s="1">
        <v>45</v>
      </c>
      <c r="H409" s="16">
        <v>0.90200000000000002</v>
      </c>
      <c r="I409" s="17">
        <v>42.31</v>
      </c>
      <c r="J409" s="1" t="s">
        <v>579</v>
      </c>
      <c r="K409" s="17">
        <v>21.67</v>
      </c>
      <c r="L409" s="17">
        <v>21.67</v>
      </c>
      <c r="M409" s="4">
        <v>41093</v>
      </c>
      <c r="N409" s="2">
        <f>_xlfn.MAXIFS(History!C$9:C$157,History!D$9:D$157,B409)</f>
        <v>83</v>
      </c>
      <c r="O409" s="2">
        <f>_xlfn.MAXIFS(History!K$2:K$157,History!D$2:D$157,B409)</f>
        <v>73.415000000000006</v>
      </c>
      <c r="P409" s="2">
        <f>_xlfn.MAXIFS(History_Typemaster!K$2:K$611,History_Typemaster!D$2:D$611,B409)</f>
        <v>73.415000000000006</v>
      </c>
    </row>
    <row r="410" spans="1:16" ht="12" x14ac:dyDescent="0.2">
      <c r="A410" s="1">
        <v>409</v>
      </c>
      <c r="B410" s="23" t="s">
        <v>422</v>
      </c>
      <c r="C410" s="1">
        <v>1210383</v>
      </c>
      <c r="D410" s="1" t="str">
        <f t="shared" si="12"/>
        <v>-</v>
      </c>
      <c r="E410" s="1" t="str">
        <f t="shared" si="13"/>
        <v>-</v>
      </c>
      <c r="F410" s="1">
        <v>174</v>
      </c>
      <c r="G410" s="1">
        <v>89</v>
      </c>
      <c r="H410" s="16">
        <v>0.89800000000000002</v>
      </c>
      <c r="I410" s="17">
        <v>114.03</v>
      </c>
      <c r="J410" s="1" t="s">
        <v>449</v>
      </c>
      <c r="K410" s="17">
        <v>28.44</v>
      </c>
      <c r="L410" s="17">
        <v>28.44</v>
      </c>
      <c r="M410" s="4">
        <v>40792</v>
      </c>
      <c r="N410" s="2">
        <f>_xlfn.MAXIFS(History!C$9:C$157,History!D$9:D$157,B410)</f>
        <v>0</v>
      </c>
      <c r="O410" s="2">
        <f>_xlfn.MAXIFS(History!K$2:K$157,History!D$2:D$157,B410)</f>
        <v>0</v>
      </c>
      <c r="P410" s="2">
        <f>_xlfn.MAXIFS(History_Typemaster!K$2:K$611,History_Typemaster!D$2:D$611,B410)</f>
        <v>0</v>
      </c>
    </row>
    <row r="411" spans="1:16" ht="12" x14ac:dyDescent="0.2">
      <c r="A411" s="1">
        <v>410</v>
      </c>
      <c r="B411" s="23" t="s">
        <v>423</v>
      </c>
      <c r="C411" s="1">
        <v>1210080</v>
      </c>
      <c r="D411" s="1" t="str">
        <f t="shared" si="12"/>
        <v>-</v>
      </c>
      <c r="E411" s="1" t="str">
        <f t="shared" si="13"/>
        <v>-</v>
      </c>
      <c r="F411" s="1">
        <v>224</v>
      </c>
      <c r="G411" s="1">
        <v>84</v>
      </c>
      <c r="H411" s="16">
        <v>0.89800000000000002</v>
      </c>
      <c r="I411" s="17">
        <v>79.63</v>
      </c>
      <c r="J411" s="1" t="s">
        <v>581</v>
      </c>
      <c r="K411" s="17">
        <v>38.840000000000003</v>
      </c>
      <c r="L411" s="17">
        <v>38.840000000000003</v>
      </c>
      <c r="M411" s="4">
        <v>41179</v>
      </c>
      <c r="N411" s="2">
        <f>_xlfn.MAXIFS(History!C$9:C$157,History!D$9:D$157,B411)</f>
        <v>0</v>
      </c>
      <c r="O411" s="2">
        <f>_xlfn.MAXIFS(History!K$2:K$157,History!D$2:D$157,B411)</f>
        <v>0</v>
      </c>
      <c r="P411" s="2">
        <f>_xlfn.MAXIFS(History_Typemaster!K$2:K$611,History_Typemaster!D$2:D$611,B411)</f>
        <v>0</v>
      </c>
    </row>
    <row r="412" spans="1:16" ht="12" x14ac:dyDescent="0.2">
      <c r="A412" s="1">
        <v>411</v>
      </c>
      <c r="B412" s="23" t="s">
        <v>359</v>
      </c>
      <c r="C412" s="1">
        <v>1210276</v>
      </c>
      <c r="D412" s="1" t="str">
        <f t="shared" si="12"/>
        <v>-</v>
      </c>
      <c r="E412" s="1" t="str">
        <f t="shared" si="13"/>
        <v>-</v>
      </c>
      <c r="F412" s="1">
        <v>285</v>
      </c>
      <c r="G412" s="1">
        <v>77</v>
      </c>
      <c r="H412" s="16">
        <v>0.89500000000000002</v>
      </c>
      <c r="I412" s="17">
        <v>104.21</v>
      </c>
      <c r="J412" s="1" t="s">
        <v>449</v>
      </c>
      <c r="K412" s="17">
        <v>39.81</v>
      </c>
      <c r="L412" s="17">
        <v>39.81</v>
      </c>
      <c r="M412" s="4">
        <v>41176</v>
      </c>
      <c r="N412" s="2">
        <f>_xlfn.MAXIFS(History!C$9:C$157,History!D$9:D$157,B412)</f>
        <v>0</v>
      </c>
      <c r="O412" s="2">
        <f>_xlfn.MAXIFS(History!K$2:K$157,History!D$2:D$157,B412)</f>
        <v>0</v>
      </c>
      <c r="P412" s="2">
        <f>_xlfn.MAXIFS(History_Typemaster!K$2:K$611,History_Typemaster!D$2:D$611,B412)</f>
        <v>0</v>
      </c>
    </row>
    <row r="413" spans="1:16" ht="12" x14ac:dyDescent="0.2">
      <c r="A413" s="1">
        <v>412</v>
      </c>
      <c r="B413" s="23" t="s">
        <v>415</v>
      </c>
      <c r="C413" s="1">
        <v>1210114</v>
      </c>
      <c r="D413" s="1" t="str">
        <f t="shared" si="12"/>
        <v>-</v>
      </c>
      <c r="E413" s="1" t="str">
        <f t="shared" si="13"/>
        <v>-</v>
      </c>
      <c r="F413" s="1">
        <v>498</v>
      </c>
      <c r="G413" s="1">
        <v>19</v>
      </c>
      <c r="H413" s="16">
        <v>0.89200000000000002</v>
      </c>
      <c r="I413" s="17">
        <v>75.16</v>
      </c>
      <c r="J413" s="1" t="s">
        <v>582</v>
      </c>
      <c r="K413" s="17">
        <v>55.94</v>
      </c>
      <c r="L413" s="17">
        <v>55.94</v>
      </c>
      <c r="M413" s="4">
        <v>40592</v>
      </c>
      <c r="N413" s="2">
        <f>_xlfn.MAXIFS(History!C$9:C$157,History!D$9:D$157,B413)</f>
        <v>0</v>
      </c>
      <c r="O413" s="2">
        <f>_xlfn.MAXIFS(History!K$2:K$157,History!D$2:D$157,B413)</f>
        <v>0</v>
      </c>
      <c r="P413" s="2">
        <f>_xlfn.MAXIFS(History_Typemaster!K$2:K$611,History_Typemaster!D$2:D$611,B413)</f>
        <v>0</v>
      </c>
    </row>
    <row r="414" spans="1:16" ht="12" x14ac:dyDescent="0.2">
      <c r="A414" s="1">
        <v>413</v>
      </c>
      <c r="B414" s="23" t="s">
        <v>263</v>
      </c>
      <c r="C414" s="1">
        <v>1210325</v>
      </c>
      <c r="D414" s="1" t="str">
        <f t="shared" si="12"/>
        <v>-</v>
      </c>
      <c r="E414" s="1" t="str">
        <f t="shared" si="13"/>
        <v>-</v>
      </c>
      <c r="F414" s="1">
        <v>259</v>
      </c>
      <c r="G414" s="1">
        <v>45</v>
      </c>
      <c r="H414" s="16">
        <v>0.89200000000000002</v>
      </c>
      <c r="I414" s="17">
        <v>35.270000000000003</v>
      </c>
      <c r="J414" s="1" t="s">
        <v>583</v>
      </c>
      <c r="K414" s="17">
        <v>24.18</v>
      </c>
      <c r="L414" s="17">
        <v>24.18</v>
      </c>
      <c r="M414" s="4">
        <v>40357</v>
      </c>
      <c r="N414" s="2">
        <f>_xlfn.MAXIFS(History!C$9:C$157,History!D$9:D$157,B414)</f>
        <v>0</v>
      </c>
      <c r="O414" s="2">
        <f>_xlfn.MAXIFS(History!K$2:K$157,History!D$2:D$157,B414)</f>
        <v>0</v>
      </c>
      <c r="P414" s="2">
        <f>_xlfn.MAXIFS(History_Typemaster!K$2:K$611,History_Typemaster!D$2:D$611,B414)</f>
        <v>0</v>
      </c>
    </row>
    <row r="415" spans="1:16" ht="12" x14ac:dyDescent="0.2">
      <c r="A415" s="1">
        <v>414</v>
      </c>
      <c r="B415" s="23" t="s">
        <v>266</v>
      </c>
      <c r="C415" s="1">
        <v>1210177</v>
      </c>
      <c r="D415" s="1" t="str">
        <f t="shared" si="12"/>
        <v>-</v>
      </c>
      <c r="E415" s="1" t="str">
        <f t="shared" si="13"/>
        <v>-</v>
      </c>
      <c r="F415" s="1">
        <v>197</v>
      </c>
      <c r="G415" s="1">
        <v>43</v>
      </c>
      <c r="H415" s="16">
        <v>0.89200000000000002</v>
      </c>
      <c r="I415" s="17">
        <v>39.380000000000003</v>
      </c>
      <c r="J415" s="1" t="s">
        <v>584</v>
      </c>
      <c r="K415" s="17">
        <v>24.86</v>
      </c>
      <c r="L415" s="17">
        <v>24.86</v>
      </c>
      <c r="M415" s="4">
        <v>40194</v>
      </c>
      <c r="N415" s="2">
        <f>_xlfn.MAXIFS(History!C$9:C$157,History!D$9:D$157,B415)</f>
        <v>0</v>
      </c>
      <c r="O415" s="2">
        <f>_xlfn.MAXIFS(History!K$2:K$157,History!D$2:D$157,B415)</f>
        <v>0</v>
      </c>
      <c r="P415" s="2">
        <f>_xlfn.MAXIFS(History_Typemaster!K$2:K$611,History_Typemaster!D$2:D$611,B415)</f>
        <v>0</v>
      </c>
    </row>
    <row r="416" spans="1:16" ht="12" x14ac:dyDescent="0.2">
      <c r="A416" s="1">
        <v>415</v>
      </c>
      <c r="B416" s="23" t="s">
        <v>424</v>
      </c>
      <c r="C416" s="1">
        <v>1210092</v>
      </c>
      <c r="D416" s="1" t="str">
        <f t="shared" si="12"/>
        <v>-</v>
      </c>
      <c r="E416" s="1" t="str">
        <f t="shared" si="13"/>
        <v>-</v>
      </c>
      <c r="F416" s="1">
        <v>197</v>
      </c>
      <c r="G416" s="1">
        <v>72</v>
      </c>
      <c r="H416" s="16">
        <v>0.89100000000000001</v>
      </c>
      <c r="I416" s="17">
        <v>63.87</v>
      </c>
      <c r="J416" s="1" t="s">
        <v>585</v>
      </c>
      <c r="K416" s="17">
        <v>25</v>
      </c>
      <c r="L416" s="17">
        <v>25</v>
      </c>
      <c r="M416" s="4">
        <v>41134</v>
      </c>
      <c r="N416" s="2">
        <f>_xlfn.MAXIFS(History!C$9:C$157,History!D$9:D$157,B416)</f>
        <v>0</v>
      </c>
      <c r="O416" s="2">
        <f>_xlfn.MAXIFS(History!K$2:K$157,History!D$2:D$157,B416)</f>
        <v>0</v>
      </c>
      <c r="P416" s="2">
        <f>_xlfn.MAXIFS(History_Typemaster!K$2:K$611,History_Typemaster!D$2:D$611,B416)</f>
        <v>0</v>
      </c>
    </row>
    <row r="417" spans="1:16" ht="12" x14ac:dyDescent="0.2">
      <c r="A417" s="1">
        <v>416</v>
      </c>
      <c r="B417" s="23" t="s">
        <v>425</v>
      </c>
      <c r="C417" s="1">
        <v>1210281</v>
      </c>
      <c r="D417" s="1" t="str">
        <f t="shared" si="12"/>
        <v>-</v>
      </c>
      <c r="E417" s="1" t="str">
        <f t="shared" si="13"/>
        <v>-</v>
      </c>
      <c r="F417" s="1">
        <v>458</v>
      </c>
      <c r="G417" s="1">
        <v>52</v>
      </c>
      <c r="H417" s="16">
        <v>0.88500000000000001</v>
      </c>
      <c r="I417" s="17">
        <v>71.540000000000006</v>
      </c>
      <c r="J417" s="1" t="s">
        <v>445</v>
      </c>
      <c r="K417" s="17">
        <v>45.95</v>
      </c>
      <c r="L417" s="17">
        <v>45.95</v>
      </c>
      <c r="M417" s="4">
        <v>40245</v>
      </c>
      <c r="N417" s="2">
        <f>_xlfn.MAXIFS(History!C$9:C$157,History!D$9:D$157,B417)</f>
        <v>0</v>
      </c>
      <c r="O417" s="2">
        <f>_xlfn.MAXIFS(History!K$2:K$157,History!D$2:D$157,B417)</f>
        <v>0</v>
      </c>
      <c r="P417" s="2">
        <f>_xlfn.MAXIFS(History_Typemaster!K$2:K$611,History_Typemaster!D$2:D$611,B417)</f>
        <v>0</v>
      </c>
    </row>
    <row r="418" spans="1:16" ht="12" x14ac:dyDescent="0.2">
      <c r="A418" s="1">
        <v>417</v>
      </c>
      <c r="B418" s="23" t="s">
        <v>214</v>
      </c>
      <c r="C418" s="1">
        <v>1210235</v>
      </c>
      <c r="D418" s="1" t="str">
        <f t="shared" si="12"/>
        <v>-</v>
      </c>
      <c r="E418" s="1" t="str">
        <f t="shared" si="13"/>
        <v>-</v>
      </c>
      <c r="F418" s="1">
        <v>234</v>
      </c>
      <c r="G418" s="1">
        <v>41</v>
      </c>
      <c r="H418" s="16">
        <v>0.88400000000000001</v>
      </c>
      <c r="I418" s="17">
        <v>41.99</v>
      </c>
      <c r="J418" s="1" t="s">
        <v>490</v>
      </c>
      <c r="K418" s="17">
        <v>22.01</v>
      </c>
      <c r="L418" s="17">
        <v>22.01</v>
      </c>
      <c r="M418" s="4">
        <v>40307</v>
      </c>
      <c r="N418" s="2">
        <f>_xlfn.MAXIFS(History!C$9:C$157,History!D$9:D$157,B418)</f>
        <v>0</v>
      </c>
      <c r="O418" s="2">
        <f>_xlfn.MAXIFS(History!K$2:K$157,History!D$2:D$157,B418)</f>
        <v>0</v>
      </c>
      <c r="P418" s="2">
        <f>_xlfn.MAXIFS(History_Typemaster!K$2:K$611,History_Typemaster!D$2:D$611,B418)</f>
        <v>0</v>
      </c>
    </row>
    <row r="419" spans="1:16" ht="12" x14ac:dyDescent="0.2">
      <c r="A419" s="1">
        <v>418</v>
      </c>
      <c r="B419" s="23" t="s">
        <v>248</v>
      </c>
      <c r="C419" s="1">
        <v>1210322</v>
      </c>
      <c r="D419" s="1" t="str">
        <f t="shared" si="12"/>
        <v>-</v>
      </c>
      <c r="E419" s="1" t="str">
        <f t="shared" si="13"/>
        <v>-</v>
      </c>
      <c r="F419" s="1">
        <v>241</v>
      </c>
      <c r="G419" s="1">
        <v>45</v>
      </c>
      <c r="H419" s="16">
        <v>0.88300000000000001</v>
      </c>
      <c r="I419" s="17">
        <v>34.92</v>
      </c>
      <c r="J419" s="1" t="s">
        <v>445</v>
      </c>
      <c r="K419" s="17">
        <v>21.11</v>
      </c>
      <c r="L419" s="17">
        <v>21.11</v>
      </c>
      <c r="M419" s="4">
        <v>41164</v>
      </c>
      <c r="N419" s="2">
        <f>_xlfn.MAXIFS(History!C$9:C$157,History!D$9:D$157,B419)</f>
        <v>0</v>
      </c>
      <c r="O419" s="2">
        <f>_xlfn.MAXIFS(History!K$2:K$157,History!D$2:D$157,B419)</f>
        <v>0</v>
      </c>
      <c r="P419" s="2">
        <f>_xlfn.MAXIFS(History_Typemaster!K$2:K$611,History_Typemaster!D$2:D$611,B419)</f>
        <v>0</v>
      </c>
    </row>
    <row r="420" spans="1:16" ht="12" x14ac:dyDescent="0.2">
      <c r="A420" s="1">
        <v>419</v>
      </c>
      <c r="B420" s="23" t="s">
        <v>349</v>
      </c>
      <c r="C420" s="1">
        <v>1210427</v>
      </c>
      <c r="D420" s="1" t="str">
        <f t="shared" si="12"/>
        <v>-</v>
      </c>
      <c r="E420" s="1" t="str">
        <f t="shared" si="13"/>
        <v>-</v>
      </c>
      <c r="F420" s="1">
        <v>306</v>
      </c>
      <c r="G420" s="1">
        <v>55</v>
      </c>
      <c r="H420" s="16">
        <v>0.88300000000000001</v>
      </c>
      <c r="I420" s="17">
        <v>39.9</v>
      </c>
      <c r="J420" s="1" t="s">
        <v>586</v>
      </c>
      <c r="K420" s="17">
        <v>21.39</v>
      </c>
      <c r="L420" s="17">
        <v>21.39</v>
      </c>
      <c r="M420" s="4">
        <v>40555</v>
      </c>
      <c r="N420" s="2">
        <f>_xlfn.MAXIFS(History!C$9:C$157,History!D$9:D$157,B420)</f>
        <v>0</v>
      </c>
      <c r="O420" s="2">
        <f>_xlfn.MAXIFS(History!K$2:K$157,History!D$2:D$157,B420)</f>
        <v>0</v>
      </c>
      <c r="P420" s="2">
        <f>_xlfn.MAXIFS(History_Typemaster!K$2:K$611,History_Typemaster!D$2:D$611,B420)</f>
        <v>0</v>
      </c>
    </row>
    <row r="421" spans="1:16" ht="12" x14ac:dyDescent="0.2">
      <c r="A421" s="1">
        <v>420</v>
      </c>
      <c r="B421" s="23" t="s">
        <v>426</v>
      </c>
      <c r="C421" s="1">
        <v>1210236</v>
      </c>
      <c r="D421" s="1" t="str">
        <f t="shared" si="12"/>
        <v>-</v>
      </c>
      <c r="E421" s="1" t="str">
        <f t="shared" si="13"/>
        <v>-</v>
      </c>
      <c r="F421" s="1">
        <v>165</v>
      </c>
      <c r="G421" s="1">
        <v>53</v>
      </c>
      <c r="H421" s="16">
        <v>0.88200000000000001</v>
      </c>
      <c r="I421" s="17">
        <v>40.65</v>
      </c>
      <c r="J421" s="1" t="s">
        <v>587</v>
      </c>
      <c r="K421" s="17">
        <v>23.36</v>
      </c>
      <c r="L421" s="17">
        <v>23.36</v>
      </c>
      <c r="M421" s="4">
        <v>41063</v>
      </c>
      <c r="N421" s="2">
        <f>_xlfn.MAXIFS(History!C$9:C$157,History!D$9:D$157,B421)</f>
        <v>0</v>
      </c>
      <c r="O421" s="2">
        <f>_xlfn.MAXIFS(History!K$2:K$157,History!D$2:D$157,B421)</f>
        <v>0</v>
      </c>
      <c r="P421" s="2">
        <f>_xlfn.MAXIFS(History_Typemaster!K$2:K$611,History_Typemaster!D$2:D$611,B421)</f>
        <v>0</v>
      </c>
    </row>
    <row r="422" spans="1:16" ht="12" x14ac:dyDescent="0.2">
      <c r="A422" s="1">
        <v>421</v>
      </c>
      <c r="B422" s="23" t="s">
        <v>132</v>
      </c>
      <c r="C422" s="1">
        <v>1210297</v>
      </c>
      <c r="D422" s="1" t="str">
        <f t="shared" si="12"/>
        <v>-</v>
      </c>
      <c r="E422" s="1" t="str">
        <f t="shared" si="13"/>
        <v>-</v>
      </c>
      <c r="F422" s="1">
        <v>228</v>
      </c>
      <c r="G422" s="1">
        <v>60</v>
      </c>
      <c r="H422" s="16">
        <v>0.88200000000000001</v>
      </c>
      <c r="I422" s="17">
        <v>35.33</v>
      </c>
      <c r="J422" s="1" t="s">
        <v>490</v>
      </c>
      <c r="K422" s="17">
        <v>22.09</v>
      </c>
      <c r="L422" s="17">
        <v>22.09</v>
      </c>
      <c r="M422" s="4">
        <v>40200</v>
      </c>
      <c r="N422" s="2">
        <f>_xlfn.MAXIFS(History!C$9:C$157,History!D$9:D$157,B422)</f>
        <v>68.260000000000005</v>
      </c>
      <c r="O422" s="2">
        <f>_xlfn.MAXIFS(History!K$2:K$157,History!D$2:D$157,B422)</f>
        <v>50.412857142857135</v>
      </c>
      <c r="P422" s="2">
        <f>_xlfn.MAXIFS(History_Typemaster!K$2:K$611,History_Typemaster!D$2:D$611,B422)</f>
        <v>50.412857142857135</v>
      </c>
    </row>
    <row r="423" spans="1:16" ht="12" x14ac:dyDescent="0.2">
      <c r="A423" s="1">
        <v>422</v>
      </c>
      <c r="B423" s="23" t="s">
        <v>427</v>
      </c>
      <c r="C423" s="1">
        <v>1210257</v>
      </c>
      <c r="D423" s="1" t="str">
        <f t="shared" si="12"/>
        <v>-</v>
      </c>
      <c r="E423" s="1" t="str">
        <f t="shared" si="13"/>
        <v>-</v>
      </c>
      <c r="F423" s="1">
        <v>226</v>
      </c>
      <c r="G423" s="1">
        <v>41</v>
      </c>
      <c r="H423" s="16">
        <v>0.877</v>
      </c>
      <c r="I423" s="17">
        <v>61.17</v>
      </c>
      <c r="J423" s="1" t="s">
        <v>580</v>
      </c>
      <c r="K423" s="17">
        <v>20.45</v>
      </c>
      <c r="L423" s="17">
        <v>20.45</v>
      </c>
      <c r="M423" s="4">
        <v>40463</v>
      </c>
      <c r="N423" s="2">
        <f>_xlfn.MAXIFS(History!C$9:C$157,History!D$9:D$157,B423)</f>
        <v>0</v>
      </c>
      <c r="O423" s="2">
        <f>_xlfn.MAXIFS(History!K$2:K$157,History!D$2:D$157,B423)</f>
        <v>0</v>
      </c>
      <c r="P423" s="2">
        <f>_xlfn.MAXIFS(History_Typemaster!K$2:K$611,History_Typemaster!D$2:D$611,B423)</f>
        <v>0</v>
      </c>
    </row>
    <row r="424" spans="1:16" ht="12" x14ac:dyDescent="0.2">
      <c r="A424" s="1">
        <v>423</v>
      </c>
      <c r="B424" s="23" t="s">
        <v>96</v>
      </c>
      <c r="C424" s="1">
        <v>1210424</v>
      </c>
      <c r="D424" s="1" t="str">
        <f t="shared" si="12"/>
        <v>Mega</v>
      </c>
      <c r="E424" s="1" t="str">
        <f t="shared" si="13"/>
        <v>-</v>
      </c>
      <c r="F424" s="1">
        <v>209</v>
      </c>
      <c r="G424" s="1">
        <v>46</v>
      </c>
      <c r="H424" s="16">
        <v>0.876</v>
      </c>
      <c r="I424" s="17">
        <v>34.159999999999997</v>
      </c>
      <c r="J424" s="1" t="s">
        <v>490</v>
      </c>
      <c r="K424" s="17">
        <v>22.34</v>
      </c>
      <c r="L424" s="17">
        <v>22.34</v>
      </c>
      <c r="M424" s="4">
        <v>40200</v>
      </c>
      <c r="N424" s="2">
        <f>_xlfn.MAXIFS(History!C$9:C$157,History!D$9:D$157,B424)</f>
        <v>89.01</v>
      </c>
      <c r="O424" s="2">
        <f>_xlfn.MAXIFS(History!K$2:K$157,History!D$2:D$157,B424)</f>
        <v>92.337999999999994</v>
      </c>
      <c r="P424" s="2">
        <f>_xlfn.MAXIFS(History_Typemaster!K$2:K$611,History_Typemaster!D$2:D$611,B424)</f>
        <v>0</v>
      </c>
    </row>
    <row r="425" spans="1:16" ht="12" x14ac:dyDescent="0.2">
      <c r="A425" s="1">
        <v>424</v>
      </c>
      <c r="B425" s="23" t="s">
        <v>177</v>
      </c>
      <c r="C425" s="1">
        <v>1210201</v>
      </c>
      <c r="D425" s="1" t="str">
        <f t="shared" si="12"/>
        <v>-</v>
      </c>
      <c r="E425" s="1" t="str">
        <f t="shared" si="13"/>
        <v>-</v>
      </c>
      <c r="F425" s="1">
        <v>192</v>
      </c>
      <c r="G425" s="1">
        <v>57</v>
      </c>
      <c r="H425" s="16">
        <v>0.876</v>
      </c>
      <c r="I425" s="17">
        <v>33.96</v>
      </c>
      <c r="J425" s="1" t="s">
        <v>490</v>
      </c>
      <c r="K425" s="17">
        <v>21.29</v>
      </c>
      <c r="L425" s="17">
        <v>21.29</v>
      </c>
      <c r="M425" s="4">
        <v>40463</v>
      </c>
      <c r="N425" s="2">
        <f>_xlfn.MAXIFS(History!C$9:C$157,History!D$9:D$157,B425)</f>
        <v>0</v>
      </c>
      <c r="O425" s="2">
        <f>_xlfn.MAXIFS(History!K$2:K$157,History!D$2:D$157,B425)</f>
        <v>0</v>
      </c>
      <c r="P425" s="2">
        <f>_xlfn.MAXIFS(History_Typemaster!K$2:K$611,History_Typemaster!D$2:D$611,B425)</f>
        <v>0</v>
      </c>
    </row>
    <row r="426" spans="1:16" ht="12" x14ac:dyDescent="0.2">
      <c r="A426" s="1">
        <v>425</v>
      </c>
      <c r="B426" s="23" t="s">
        <v>92</v>
      </c>
      <c r="C426" s="1">
        <v>1210382</v>
      </c>
      <c r="D426" s="1" t="str">
        <f t="shared" si="12"/>
        <v>Mega</v>
      </c>
      <c r="E426" s="1" t="str">
        <f t="shared" si="13"/>
        <v>-</v>
      </c>
      <c r="F426" s="1">
        <v>259</v>
      </c>
      <c r="G426" s="1">
        <v>71</v>
      </c>
      <c r="H426" s="16">
        <v>0.874</v>
      </c>
      <c r="I426" s="17">
        <v>56.88</v>
      </c>
      <c r="J426" s="1" t="s">
        <v>484</v>
      </c>
      <c r="K426" s="17">
        <v>25.93</v>
      </c>
      <c r="L426" s="17">
        <v>25.93</v>
      </c>
      <c r="M426" s="4">
        <v>40664</v>
      </c>
      <c r="N426" s="2">
        <f>_xlfn.MAXIFS(History!C$9:C$157,History!D$9:D$157,B426)</f>
        <v>91.19</v>
      </c>
      <c r="O426" s="2">
        <f>_xlfn.MAXIFS(History!K$2:K$157,History!D$2:D$157,B426)</f>
        <v>91.793999999999983</v>
      </c>
      <c r="P426" s="2">
        <f>_xlfn.MAXIFS(History_Typemaster!K$2:K$611,History_Typemaster!D$2:D$611,B426)</f>
        <v>0</v>
      </c>
    </row>
    <row r="427" spans="1:16" ht="12" x14ac:dyDescent="0.2">
      <c r="A427" s="1">
        <v>426</v>
      </c>
      <c r="B427" s="23" t="s">
        <v>428</v>
      </c>
      <c r="C427" s="1">
        <v>1210244</v>
      </c>
      <c r="D427" s="1" t="str">
        <f t="shared" si="12"/>
        <v>-</v>
      </c>
      <c r="E427" s="1" t="str">
        <f t="shared" si="13"/>
        <v>-</v>
      </c>
      <c r="F427" s="1">
        <v>259</v>
      </c>
      <c r="G427" s="1">
        <v>44</v>
      </c>
      <c r="H427" s="16">
        <v>0.871</v>
      </c>
      <c r="I427" s="17">
        <v>50.09</v>
      </c>
      <c r="J427" s="1" t="s">
        <v>549</v>
      </c>
      <c r="K427" s="17">
        <v>21.03</v>
      </c>
      <c r="L427" s="17">
        <v>21.03</v>
      </c>
      <c r="M427" s="4">
        <v>41093</v>
      </c>
      <c r="N427" s="2">
        <f>_xlfn.MAXIFS(History!C$9:C$157,History!D$9:D$157,B427)</f>
        <v>0</v>
      </c>
      <c r="O427" s="2">
        <f>_xlfn.MAXIFS(History!K$2:K$157,History!D$2:D$157,B427)</f>
        <v>0</v>
      </c>
      <c r="P427" s="2">
        <f>_xlfn.MAXIFS(History_Typemaster!K$2:K$611,History_Typemaster!D$2:D$611,B427)</f>
        <v>0</v>
      </c>
    </row>
    <row r="428" spans="1:16" ht="12" x14ac:dyDescent="0.2">
      <c r="A428" s="1">
        <v>427</v>
      </c>
      <c r="B428" s="23" t="s">
        <v>293</v>
      </c>
      <c r="C428" s="1">
        <v>1210347</v>
      </c>
      <c r="D428" s="1" t="str">
        <f t="shared" si="12"/>
        <v>-</v>
      </c>
      <c r="E428" s="1" t="str">
        <f t="shared" si="13"/>
        <v>-</v>
      </c>
      <c r="F428" s="1">
        <v>223</v>
      </c>
      <c r="G428" s="1">
        <v>50</v>
      </c>
      <c r="H428" s="16">
        <v>0.86899999999999999</v>
      </c>
      <c r="I428" s="17">
        <v>39.92</v>
      </c>
      <c r="J428" s="1" t="s">
        <v>588</v>
      </c>
      <c r="K428" s="17">
        <v>22.66</v>
      </c>
      <c r="L428" s="17">
        <v>22.66</v>
      </c>
      <c r="M428" s="4">
        <v>41092</v>
      </c>
      <c r="N428" s="2">
        <f>_xlfn.MAXIFS(History!C$9:C$157,History!D$9:D$157,B428)</f>
        <v>0</v>
      </c>
      <c r="O428" s="2">
        <f>_xlfn.MAXIFS(History!K$2:K$157,History!D$2:D$157,B428)</f>
        <v>0</v>
      </c>
      <c r="P428" s="2">
        <f>_xlfn.MAXIFS(History_Typemaster!K$2:K$611,History_Typemaster!D$2:D$611,B428)</f>
        <v>0</v>
      </c>
    </row>
    <row r="429" spans="1:16" ht="12" x14ac:dyDescent="0.2">
      <c r="A429" s="1">
        <v>428</v>
      </c>
      <c r="B429" s="23" t="s">
        <v>429</v>
      </c>
      <c r="C429" s="1">
        <v>1210277</v>
      </c>
      <c r="D429" s="1" t="str">
        <f t="shared" si="12"/>
        <v>-</v>
      </c>
      <c r="E429" s="1" t="str">
        <f t="shared" si="13"/>
        <v>-</v>
      </c>
      <c r="F429" s="1">
        <v>397</v>
      </c>
      <c r="G429" s="1">
        <v>49</v>
      </c>
      <c r="H429" s="16">
        <v>0.86899999999999999</v>
      </c>
      <c r="I429" s="17">
        <v>61.38</v>
      </c>
      <c r="J429" s="1" t="s">
        <v>445</v>
      </c>
      <c r="K429" s="17">
        <v>42.12</v>
      </c>
      <c r="L429" s="17">
        <v>42.12</v>
      </c>
      <c r="M429" s="4">
        <v>41166</v>
      </c>
      <c r="N429" s="2">
        <f>_xlfn.MAXIFS(History!C$9:C$157,History!D$9:D$157,B429)</f>
        <v>0</v>
      </c>
      <c r="O429" s="2">
        <f>_xlfn.MAXIFS(History!K$2:K$157,History!D$2:D$157,B429)</f>
        <v>0</v>
      </c>
      <c r="P429" s="2">
        <f>_xlfn.MAXIFS(History_Typemaster!K$2:K$611,History_Typemaster!D$2:D$611,B429)</f>
        <v>0</v>
      </c>
    </row>
    <row r="430" spans="1:16" ht="12" x14ac:dyDescent="0.2">
      <c r="A430" s="1">
        <v>429</v>
      </c>
      <c r="B430" s="23" t="s">
        <v>430</v>
      </c>
      <c r="C430" s="1">
        <v>1210022</v>
      </c>
      <c r="D430" s="1" t="str">
        <f t="shared" si="12"/>
        <v>-</v>
      </c>
      <c r="E430" s="1" t="str">
        <f t="shared" si="13"/>
        <v>-</v>
      </c>
      <c r="F430" s="1">
        <v>214</v>
      </c>
      <c r="G430" s="1">
        <v>110</v>
      </c>
      <c r="H430" s="16">
        <v>0.86599999999999999</v>
      </c>
      <c r="I430" s="17">
        <v>100.31</v>
      </c>
      <c r="J430" s="1" t="s">
        <v>445</v>
      </c>
      <c r="K430" s="17">
        <v>36.29</v>
      </c>
      <c r="L430" s="17">
        <v>33.93</v>
      </c>
      <c r="M430" s="4">
        <v>40894</v>
      </c>
      <c r="N430" s="2">
        <f>_xlfn.MAXIFS(History!C$9:C$157,History!D$9:D$157,B430)</f>
        <v>0</v>
      </c>
      <c r="O430" s="2">
        <f>_xlfn.MAXIFS(History!K$2:K$157,History!D$2:D$157,B430)</f>
        <v>0</v>
      </c>
      <c r="P430" s="2">
        <f>_xlfn.MAXIFS(History_Typemaster!K$2:K$611,History_Typemaster!D$2:D$611,B430)</f>
        <v>0</v>
      </c>
    </row>
    <row r="431" spans="1:16" ht="12" x14ac:dyDescent="0.2">
      <c r="A431" s="1">
        <v>430</v>
      </c>
      <c r="B431" s="23" t="s">
        <v>431</v>
      </c>
      <c r="C431" s="1">
        <v>1210389</v>
      </c>
      <c r="D431" s="1" t="str">
        <f t="shared" si="12"/>
        <v>-</v>
      </c>
      <c r="E431" s="1" t="str">
        <f t="shared" si="13"/>
        <v>-</v>
      </c>
      <c r="F431" s="1">
        <v>242</v>
      </c>
      <c r="G431" s="1">
        <v>43</v>
      </c>
      <c r="H431" s="16">
        <v>0.86599999999999999</v>
      </c>
      <c r="I431" s="17">
        <v>31.79</v>
      </c>
      <c r="J431" s="1" t="s">
        <v>490</v>
      </c>
      <c r="K431" s="17">
        <v>20.73</v>
      </c>
      <c r="L431" s="17">
        <v>20.73</v>
      </c>
      <c r="M431" s="4">
        <v>40873</v>
      </c>
      <c r="N431" s="2">
        <f>_xlfn.MAXIFS(History!C$9:C$157,History!D$9:D$157,B431)</f>
        <v>0</v>
      </c>
      <c r="O431" s="2">
        <f>_xlfn.MAXIFS(History!K$2:K$157,History!D$2:D$157,B431)</f>
        <v>0</v>
      </c>
      <c r="P431" s="2">
        <f>_xlfn.MAXIFS(History_Typemaster!K$2:K$611,History_Typemaster!D$2:D$611,B431)</f>
        <v>0</v>
      </c>
    </row>
    <row r="432" spans="1:16" ht="12" x14ac:dyDescent="0.2">
      <c r="A432" s="1">
        <v>431</v>
      </c>
      <c r="B432" s="23" t="s">
        <v>432</v>
      </c>
      <c r="C432" s="1">
        <v>1210350</v>
      </c>
      <c r="D432" s="1" t="str">
        <f t="shared" si="12"/>
        <v>-</v>
      </c>
      <c r="E432" s="1" t="str">
        <f t="shared" si="13"/>
        <v>-</v>
      </c>
      <c r="F432" s="1">
        <v>340</v>
      </c>
      <c r="G432" s="1">
        <v>64</v>
      </c>
      <c r="H432" s="16">
        <v>0.86499999999999999</v>
      </c>
      <c r="I432" s="17">
        <v>67.13</v>
      </c>
      <c r="J432" s="1" t="s">
        <v>454</v>
      </c>
      <c r="K432" s="17">
        <v>45.13</v>
      </c>
      <c r="L432" s="17">
        <v>45.13</v>
      </c>
      <c r="M432" s="4">
        <v>40245</v>
      </c>
      <c r="N432" s="2">
        <f>_xlfn.MAXIFS(History!C$9:C$157,History!D$9:D$157,B432)</f>
        <v>0</v>
      </c>
      <c r="O432" s="2">
        <f>_xlfn.MAXIFS(History!K$2:K$157,History!D$2:D$157,B432)</f>
        <v>0</v>
      </c>
      <c r="P432" s="2">
        <f>_xlfn.MAXIFS(History_Typemaster!K$2:K$611,History_Typemaster!D$2:D$611,B432)</f>
        <v>0</v>
      </c>
    </row>
    <row r="433" spans="1:16" ht="12" x14ac:dyDescent="0.2">
      <c r="A433" s="1">
        <v>432</v>
      </c>
      <c r="B433" s="23" t="s">
        <v>433</v>
      </c>
      <c r="C433" s="1">
        <v>1210274</v>
      </c>
      <c r="D433" s="1" t="str">
        <f t="shared" si="12"/>
        <v>-</v>
      </c>
      <c r="E433" s="1" t="str">
        <f t="shared" si="13"/>
        <v>-</v>
      </c>
      <c r="F433" s="1">
        <v>196</v>
      </c>
      <c r="G433" s="1">
        <v>55</v>
      </c>
      <c r="H433" s="16">
        <v>0.86399999999999999</v>
      </c>
      <c r="I433" s="17">
        <v>33.04</v>
      </c>
      <c r="J433" s="1" t="s">
        <v>555</v>
      </c>
      <c r="K433" s="17">
        <v>22.22</v>
      </c>
      <c r="L433" s="17">
        <v>22.22</v>
      </c>
      <c r="M433" s="4">
        <v>41093</v>
      </c>
      <c r="N433" s="2">
        <f>_xlfn.MAXIFS(History!C$9:C$157,History!D$9:D$157,B433)</f>
        <v>0</v>
      </c>
      <c r="O433" s="2">
        <f>_xlfn.MAXIFS(History!K$2:K$157,History!D$2:D$157,B433)</f>
        <v>0</v>
      </c>
      <c r="P433" s="2">
        <f>_xlfn.MAXIFS(History_Typemaster!K$2:K$611,History_Typemaster!D$2:D$611,B433)</f>
        <v>0</v>
      </c>
    </row>
    <row r="434" spans="1:16" ht="12" x14ac:dyDescent="0.2">
      <c r="A434" s="1">
        <v>433</v>
      </c>
      <c r="B434" s="23" t="s">
        <v>434</v>
      </c>
      <c r="C434" s="1">
        <v>1210206</v>
      </c>
      <c r="D434" s="1" t="str">
        <f t="shared" si="12"/>
        <v>-</v>
      </c>
      <c r="E434" s="1" t="str">
        <f t="shared" si="13"/>
        <v>-</v>
      </c>
      <c r="F434" s="1">
        <v>492</v>
      </c>
      <c r="G434" s="1">
        <v>61</v>
      </c>
      <c r="H434" s="16">
        <v>0.86099999999999999</v>
      </c>
      <c r="I434" s="17">
        <v>57.35</v>
      </c>
      <c r="J434" s="1" t="s">
        <v>462</v>
      </c>
      <c r="K434" s="17">
        <v>40.619999999999997</v>
      </c>
      <c r="L434" s="17">
        <v>40.619999999999997</v>
      </c>
      <c r="M434" s="4">
        <v>40277</v>
      </c>
      <c r="N434" s="2">
        <f>_xlfn.MAXIFS(History!C$9:C$157,History!D$9:D$157,B434)</f>
        <v>0</v>
      </c>
      <c r="O434" s="2">
        <f>_xlfn.MAXIFS(History!K$2:K$157,History!D$2:D$157,B434)</f>
        <v>0</v>
      </c>
      <c r="P434" s="2">
        <f>_xlfn.MAXIFS(History_Typemaster!K$2:K$611,History_Typemaster!D$2:D$611,B434)</f>
        <v>0</v>
      </c>
    </row>
    <row r="435" spans="1:16" ht="12" x14ac:dyDescent="0.2">
      <c r="A435" s="1">
        <v>434</v>
      </c>
      <c r="B435" s="23" t="s">
        <v>435</v>
      </c>
      <c r="C435" s="1">
        <v>1210407</v>
      </c>
      <c r="D435" s="1" t="str">
        <f t="shared" si="12"/>
        <v>-</v>
      </c>
      <c r="E435" s="1" t="str">
        <f t="shared" si="13"/>
        <v>-</v>
      </c>
      <c r="F435" s="1">
        <v>169</v>
      </c>
      <c r="G435" s="1">
        <v>52</v>
      </c>
      <c r="H435" s="16">
        <v>0.85299999999999998</v>
      </c>
      <c r="I435" s="17">
        <v>31.45</v>
      </c>
      <c r="J435" s="1" t="s">
        <v>524</v>
      </c>
      <c r="K435" s="17">
        <v>20.83</v>
      </c>
      <c r="L435" s="17">
        <v>20.83</v>
      </c>
      <c r="M435" s="4">
        <v>40234</v>
      </c>
      <c r="N435" s="2">
        <f>_xlfn.MAXIFS(History!C$9:C$157,History!D$9:D$157,B435)</f>
        <v>0</v>
      </c>
      <c r="O435" s="2">
        <f>_xlfn.MAXIFS(History!K$2:K$157,History!D$2:D$157,B435)</f>
        <v>0</v>
      </c>
      <c r="P435" s="2">
        <f>_xlfn.MAXIFS(History_Typemaster!K$2:K$611,History_Typemaster!D$2:D$611,B435)</f>
        <v>0</v>
      </c>
    </row>
    <row r="436" spans="1:16" ht="12" x14ac:dyDescent="0.2">
      <c r="A436" s="1">
        <v>435</v>
      </c>
      <c r="B436" s="23" t="s">
        <v>223</v>
      </c>
      <c r="C436" s="1">
        <v>1210409</v>
      </c>
      <c r="D436" s="1" t="str">
        <f t="shared" si="12"/>
        <v>-</v>
      </c>
      <c r="E436" s="1" t="str">
        <f t="shared" si="13"/>
        <v>-</v>
      </c>
      <c r="F436" s="1">
        <v>273</v>
      </c>
      <c r="G436" s="1">
        <v>48</v>
      </c>
      <c r="H436" s="16">
        <v>0.85099999999999998</v>
      </c>
      <c r="I436" s="17">
        <v>31.09</v>
      </c>
      <c r="J436" s="1" t="s">
        <v>589</v>
      </c>
      <c r="K436" s="17">
        <v>22.09</v>
      </c>
      <c r="L436" s="17">
        <v>22.09</v>
      </c>
      <c r="M436" s="4">
        <v>40357</v>
      </c>
      <c r="N436" s="2">
        <f>_xlfn.MAXIFS(History!C$9:C$157,History!D$9:D$157,B436)</f>
        <v>0</v>
      </c>
      <c r="O436" s="2">
        <f>_xlfn.MAXIFS(History!K$2:K$157,History!D$2:D$157,B436)</f>
        <v>0</v>
      </c>
      <c r="P436" s="2">
        <f>_xlfn.MAXIFS(History_Typemaster!K$2:K$611,History_Typemaster!D$2:D$611,B436)</f>
        <v>0</v>
      </c>
    </row>
    <row r="437" spans="1:16" ht="12" x14ac:dyDescent="0.2">
      <c r="A437" s="1">
        <v>436</v>
      </c>
      <c r="B437" s="23" t="s">
        <v>111</v>
      </c>
      <c r="C437" s="1">
        <v>1210423</v>
      </c>
      <c r="D437" s="1" t="str">
        <f t="shared" si="12"/>
        <v>Mega</v>
      </c>
      <c r="E437" s="1" t="str">
        <f t="shared" si="13"/>
        <v>-</v>
      </c>
      <c r="F437" s="1">
        <v>187</v>
      </c>
      <c r="G437" s="1">
        <v>51</v>
      </c>
      <c r="H437" s="16">
        <v>0.84699999999999998</v>
      </c>
      <c r="I437" s="17">
        <v>68.48</v>
      </c>
      <c r="J437" s="1" t="s">
        <v>580</v>
      </c>
      <c r="K437" s="17">
        <v>21.77</v>
      </c>
      <c r="L437" s="17">
        <v>21.77</v>
      </c>
      <c r="M437" s="4">
        <v>40463</v>
      </c>
      <c r="N437" s="2">
        <f>_xlfn.MAXIFS(History!C$9:C$157,History!D$9:D$157,B437)</f>
        <v>84.28</v>
      </c>
      <c r="O437" s="2">
        <f>_xlfn.MAXIFS(History!K$2:K$157,History!D$2:D$157,B437)</f>
        <v>87.631</v>
      </c>
      <c r="P437" s="2">
        <f>_xlfn.MAXIFS(History_Typemaster!K$2:K$611,History_Typemaster!D$2:D$611,B437)</f>
        <v>0</v>
      </c>
    </row>
    <row r="438" spans="1:16" ht="12" x14ac:dyDescent="0.2">
      <c r="A438" s="1">
        <v>437</v>
      </c>
      <c r="B438" s="23" t="s">
        <v>436</v>
      </c>
      <c r="C438" s="1">
        <v>1210212</v>
      </c>
      <c r="D438" s="1" t="str">
        <f t="shared" si="12"/>
        <v>-</v>
      </c>
      <c r="E438" s="1" t="str">
        <f t="shared" si="13"/>
        <v>-</v>
      </c>
      <c r="F438" s="1">
        <v>433</v>
      </c>
      <c r="G438" s="1">
        <v>35</v>
      </c>
      <c r="H438" s="16">
        <v>0.84299999999999997</v>
      </c>
      <c r="I438" s="17">
        <v>60.76</v>
      </c>
      <c r="J438" s="1" t="s">
        <v>590</v>
      </c>
      <c r="K438" s="17">
        <v>42.07</v>
      </c>
      <c r="L438" s="17">
        <v>42.07</v>
      </c>
      <c r="M438" s="4">
        <v>40291</v>
      </c>
      <c r="N438" s="2">
        <f>_xlfn.MAXIFS(History!C$9:C$157,History!D$9:D$157,B438)</f>
        <v>0</v>
      </c>
      <c r="O438" s="2">
        <f>_xlfn.MAXIFS(History!K$2:K$157,History!D$2:D$157,B438)</f>
        <v>0</v>
      </c>
      <c r="P438" s="2">
        <f>_xlfn.MAXIFS(History_Typemaster!K$2:K$611,History_Typemaster!D$2:D$611,B438)</f>
        <v>0</v>
      </c>
    </row>
    <row r="439" spans="1:16" ht="12" x14ac:dyDescent="0.2">
      <c r="A439" s="1">
        <v>438</v>
      </c>
      <c r="B439" s="23" t="s">
        <v>367</v>
      </c>
      <c r="C439" s="1">
        <v>1210254</v>
      </c>
      <c r="D439" s="1" t="str">
        <f t="shared" si="12"/>
        <v>-</v>
      </c>
      <c r="E439" s="1" t="str">
        <f t="shared" si="13"/>
        <v>-</v>
      </c>
      <c r="F439" s="1">
        <v>144</v>
      </c>
      <c r="G439" s="1">
        <v>21</v>
      </c>
      <c r="H439" s="16">
        <v>0.84</v>
      </c>
      <c r="I439" s="17">
        <v>27.41</v>
      </c>
      <c r="J439" s="1" t="s">
        <v>591</v>
      </c>
      <c r="K439" s="17">
        <v>18.13</v>
      </c>
      <c r="L439" s="17">
        <v>18.13</v>
      </c>
      <c r="M439" s="4">
        <v>41134</v>
      </c>
      <c r="N439" s="2">
        <f>_xlfn.MAXIFS(History!C$9:C$157,History!D$9:D$157,B439)</f>
        <v>0</v>
      </c>
      <c r="O439" s="2">
        <f>_xlfn.MAXIFS(History!K$2:K$157,History!D$2:D$157,B439)</f>
        <v>0</v>
      </c>
      <c r="P439" s="2">
        <f>_xlfn.MAXIFS(History_Typemaster!K$2:K$611,History_Typemaster!D$2:D$611,B439)</f>
        <v>0</v>
      </c>
    </row>
    <row r="440" spans="1:16" ht="12" x14ac:dyDescent="0.2">
      <c r="A440" s="1">
        <v>439</v>
      </c>
      <c r="B440" s="23" t="s">
        <v>252</v>
      </c>
      <c r="C440" s="1">
        <v>1210248</v>
      </c>
      <c r="D440" s="1" t="str">
        <f t="shared" si="12"/>
        <v>-</v>
      </c>
      <c r="E440" s="1" t="str">
        <f t="shared" si="13"/>
        <v>-</v>
      </c>
      <c r="F440" s="1">
        <v>142</v>
      </c>
      <c r="G440" s="1">
        <v>43</v>
      </c>
      <c r="H440" s="16">
        <v>0.83799999999999997</v>
      </c>
      <c r="I440" s="17">
        <v>41.49</v>
      </c>
      <c r="J440" s="1" t="s">
        <v>592</v>
      </c>
      <c r="K440" s="17">
        <v>21.92</v>
      </c>
      <c r="L440" s="17">
        <v>21.92</v>
      </c>
      <c r="M440" s="4">
        <v>41094</v>
      </c>
      <c r="N440" s="2">
        <f>_xlfn.MAXIFS(History!C$9:C$157,History!D$9:D$157,B440)</f>
        <v>0</v>
      </c>
      <c r="O440" s="2">
        <f>_xlfn.MAXIFS(History!K$2:K$157,History!D$2:D$157,B440)</f>
        <v>0</v>
      </c>
      <c r="P440" s="2">
        <f>_xlfn.MAXIFS(History_Typemaster!K$2:K$611,History_Typemaster!D$2:D$611,B440)</f>
        <v>0</v>
      </c>
    </row>
    <row r="441" spans="1:16" ht="12" x14ac:dyDescent="0.2">
      <c r="A441" s="1">
        <v>440</v>
      </c>
      <c r="B441" s="23" t="s">
        <v>370</v>
      </c>
      <c r="C441" s="1">
        <v>1210150</v>
      </c>
      <c r="D441" s="1" t="str">
        <f t="shared" si="12"/>
        <v>-</v>
      </c>
      <c r="E441" s="1" t="str">
        <f t="shared" si="13"/>
        <v>-</v>
      </c>
      <c r="F441" s="1">
        <v>264</v>
      </c>
      <c r="G441" s="1">
        <v>56</v>
      </c>
      <c r="H441" s="16">
        <v>0.83599999999999997</v>
      </c>
      <c r="I441" s="17">
        <v>36.39</v>
      </c>
      <c r="J441" s="1" t="s">
        <v>593</v>
      </c>
      <c r="K441" s="17">
        <v>21.77</v>
      </c>
      <c r="L441" s="17">
        <v>21.77</v>
      </c>
      <c r="M441" s="4">
        <v>40584</v>
      </c>
      <c r="N441" s="2">
        <f>_xlfn.MAXIFS(History!C$9:C$157,History!D$9:D$157,B441)</f>
        <v>0</v>
      </c>
      <c r="O441" s="2">
        <f>_xlfn.MAXIFS(History!K$2:K$157,History!D$2:D$157,B441)</f>
        <v>0</v>
      </c>
      <c r="P441" s="2">
        <f>_xlfn.MAXIFS(History_Typemaster!K$2:K$611,History_Typemaster!D$2:D$611,B441)</f>
        <v>0</v>
      </c>
    </row>
    <row r="442" spans="1:16" ht="12" x14ac:dyDescent="0.2">
      <c r="A442" s="1">
        <v>441</v>
      </c>
      <c r="B442" s="23" t="s">
        <v>437</v>
      </c>
      <c r="C442" s="1">
        <v>1210014</v>
      </c>
      <c r="D442" s="1" t="str">
        <f t="shared" si="12"/>
        <v>-</v>
      </c>
      <c r="E442" s="1" t="str">
        <f t="shared" si="13"/>
        <v>-</v>
      </c>
      <c r="F442" s="1">
        <v>110</v>
      </c>
      <c r="G442" s="1">
        <v>52</v>
      </c>
      <c r="H442" s="16">
        <v>0.83499999999999996</v>
      </c>
      <c r="I442" s="17">
        <v>70.760000000000005</v>
      </c>
      <c r="J442" s="1" t="s">
        <v>45</v>
      </c>
      <c r="K442" s="17">
        <v>23.5</v>
      </c>
      <c r="L442" s="17">
        <v>23.5</v>
      </c>
      <c r="M442" s="4">
        <v>41164</v>
      </c>
      <c r="N442" s="2">
        <f>_xlfn.MAXIFS(History!C$9:C$157,History!D$9:D$157,B442)</f>
        <v>0</v>
      </c>
      <c r="O442" s="2">
        <f>_xlfn.MAXIFS(History!K$2:K$157,History!D$2:D$157,B442)</f>
        <v>0</v>
      </c>
      <c r="P442" s="2">
        <f>_xlfn.MAXIFS(History_Typemaster!K$2:K$611,History_Typemaster!D$2:D$611,B442)</f>
        <v>0</v>
      </c>
    </row>
    <row r="443" spans="1:16" ht="12" x14ac:dyDescent="0.2">
      <c r="A443" s="1">
        <v>442</v>
      </c>
      <c r="B443" s="23" t="s">
        <v>438</v>
      </c>
      <c r="C443" s="1">
        <v>1210184</v>
      </c>
      <c r="D443" s="1" t="str">
        <f t="shared" si="12"/>
        <v>-</v>
      </c>
      <c r="E443" s="1" t="str">
        <f t="shared" si="13"/>
        <v>-</v>
      </c>
      <c r="F443" s="1">
        <v>303</v>
      </c>
      <c r="G443" s="1">
        <v>37</v>
      </c>
      <c r="H443" s="16">
        <v>0.82699999999999996</v>
      </c>
      <c r="I443" s="17">
        <v>49.24</v>
      </c>
      <c r="J443" s="1" t="s">
        <v>520</v>
      </c>
      <c r="K443" s="17">
        <v>31.4</v>
      </c>
      <c r="L443" s="17">
        <v>31.4</v>
      </c>
      <c r="M443" s="4">
        <v>40894</v>
      </c>
      <c r="N443" s="2">
        <f>_xlfn.MAXIFS(History!C$9:C$157,History!D$9:D$157,B443)</f>
        <v>0</v>
      </c>
      <c r="O443" s="2">
        <f>_xlfn.MAXIFS(History!K$2:K$157,History!D$2:D$157,B443)</f>
        <v>0</v>
      </c>
      <c r="P443" s="2">
        <f>_xlfn.MAXIFS(History_Typemaster!K$2:K$611,History_Typemaster!D$2:D$611,B443)</f>
        <v>0</v>
      </c>
    </row>
    <row r="444" spans="1:16" ht="12" x14ac:dyDescent="0.2">
      <c r="A444" s="1">
        <v>443</v>
      </c>
      <c r="B444" s="23" t="s">
        <v>439</v>
      </c>
      <c r="C444" s="1">
        <v>1210278</v>
      </c>
      <c r="D444" s="1" t="str">
        <f t="shared" si="12"/>
        <v>-</v>
      </c>
      <c r="E444" s="1" t="str">
        <f t="shared" si="13"/>
        <v>-</v>
      </c>
      <c r="F444" s="1">
        <v>475</v>
      </c>
      <c r="G444" s="1">
        <v>19</v>
      </c>
      <c r="H444" s="16">
        <v>0.82399999999999995</v>
      </c>
      <c r="I444" s="17">
        <v>70.63</v>
      </c>
      <c r="J444" s="1" t="s">
        <v>479</v>
      </c>
      <c r="K444" s="17">
        <v>53.34</v>
      </c>
      <c r="L444" s="17">
        <v>53.34</v>
      </c>
      <c r="M444" s="4">
        <v>40177</v>
      </c>
      <c r="N444" s="2">
        <f>_xlfn.MAXIFS(History!C$9:C$157,History!D$9:D$157,B444)</f>
        <v>0</v>
      </c>
      <c r="O444" s="2">
        <f>_xlfn.MAXIFS(History!K$2:K$157,History!D$2:D$157,B444)</f>
        <v>0</v>
      </c>
      <c r="P444" s="2">
        <f>_xlfn.MAXIFS(History_Typemaster!K$2:K$611,History_Typemaster!D$2:D$611,B444)</f>
        <v>0</v>
      </c>
    </row>
    <row r="445" spans="1:16" ht="12" x14ac:dyDescent="0.2">
      <c r="A445" s="1">
        <v>444</v>
      </c>
      <c r="B445" s="23" t="s">
        <v>440</v>
      </c>
      <c r="C445" s="1">
        <v>1210260</v>
      </c>
      <c r="D445" s="1" t="str">
        <f t="shared" si="12"/>
        <v>-</v>
      </c>
      <c r="E445" s="1" t="str">
        <f t="shared" si="13"/>
        <v>-</v>
      </c>
      <c r="F445" s="1">
        <v>351</v>
      </c>
      <c r="G445" s="1">
        <v>48</v>
      </c>
      <c r="H445" s="16">
        <v>0.81599999999999995</v>
      </c>
      <c r="I445" s="17">
        <v>72.459999999999994</v>
      </c>
      <c r="J445" s="1" t="s">
        <v>484</v>
      </c>
      <c r="K445" s="17">
        <v>40.08</v>
      </c>
      <c r="L445" s="17">
        <v>40.08</v>
      </c>
      <c r="M445" s="4">
        <v>40357</v>
      </c>
      <c r="N445" s="2">
        <f>_xlfn.MAXIFS(History!C$9:C$157,History!D$9:D$157,B445)</f>
        <v>0</v>
      </c>
      <c r="O445" s="2">
        <f>_xlfn.MAXIFS(History!K$2:K$157,History!D$2:D$157,B445)</f>
        <v>0</v>
      </c>
      <c r="P445" s="2">
        <f>_xlfn.MAXIFS(History_Typemaster!K$2:K$611,History_Typemaster!D$2:D$611,B445)</f>
        <v>0</v>
      </c>
    </row>
    <row r="446" spans="1:16" ht="12" x14ac:dyDescent="0.2">
      <c r="A446" s="1">
        <v>445</v>
      </c>
      <c r="B446" s="23" t="s">
        <v>441</v>
      </c>
      <c r="C446" s="1">
        <v>1210405</v>
      </c>
      <c r="D446" s="1" t="str">
        <f t="shared" si="12"/>
        <v>-</v>
      </c>
      <c r="E446" s="1" t="str">
        <f t="shared" si="13"/>
        <v>-</v>
      </c>
      <c r="F446" s="1">
        <v>201</v>
      </c>
      <c r="G446" s="1">
        <v>35</v>
      </c>
      <c r="H446" s="16">
        <v>0.80400000000000005</v>
      </c>
      <c r="I446" s="17">
        <v>33.1</v>
      </c>
      <c r="J446" s="1" t="s">
        <v>490</v>
      </c>
      <c r="K446" s="17">
        <v>20.94</v>
      </c>
      <c r="L446" s="17">
        <v>20.94</v>
      </c>
      <c r="M446" s="4">
        <v>41095</v>
      </c>
      <c r="N446" s="2">
        <f>_xlfn.MAXIFS(History!C$9:C$157,History!D$9:D$157,B446)</f>
        <v>0</v>
      </c>
      <c r="O446" s="2">
        <f>_xlfn.MAXIFS(History!K$2:K$157,History!D$2:D$157,B446)</f>
        <v>0</v>
      </c>
      <c r="P446" s="2">
        <f>_xlfn.MAXIFS(History_Typemaster!K$2:K$611,History_Typemaster!D$2:D$611,B446)</f>
        <v>0</v>
      </c>
    </row>
    <row r="447" spans="1:16" ht="12" x14ac:dyDescent="0.2">
      <c r="A447" s="1">
        <v>446</v>
      </c>
      <c r="B447" s="23" t="s">
        <v>442</v>
      </c>
      <c r="C447" s="1">
        <v>1210393</v>
      </c>
      <c r="D447" s="1" t="str">
        <f t="shared" si="12"/>
        <v>-</v>
      </c>
      <c r="E447" s="1" t="str">
        <f t="shared" si="13"/>
        <v>-</v>
      </c>
      <c r="F447" s="1">
        <v>226</v>
      </c>
      <c r="G447" s="1">
        <v>43</v>
      </c>
      <c r="H447" s="16">
        <v>0.80300000000000005</v>
      </c>
      <c r="I447" s="17">
        <v>93.8</v>
      </c>
      <c r="J447" s="1" t="s">
        <v>594</v>
      </c>
      <c r="K447" s="17">
        <v>22.75</v>
      </c>
      <c r="L447" s="17">
        <v>22.75</v>
      </c>
      <c r="M447" s="4">
        <v>41148</v>
      </c>
      <c r="N447" s="2">
        <f>_xlfn.MAXIFS(History!C$9:C$157,History!D$9:D$157,B447)</f>
        <v>0</v>
      </c>
      <c r="O447" s="2">
        <f>_xlfn.MAXIFS(History!K$2:K$157,History!D$2:D$157,B447)</f>
        <v>0</v>
      </c>
      <c r="P447" s="2">
        <f>_xlfn.MAXIFS(History_Typemaster!K$2:K$611,History_Typemaster!D$2:D$611,B447)</f>
        <v>0</v>
      </c>
    </row>
    <row r="448" spans="1:16" ht="12" x14ac:dyDescent="0.2">
      <c r="A448" s="1">
        <v>447</v>
      </c>
      <c r="B448" s="23" t="s">
        <v>270</v>
      </c>
      <c r="C448" s="1">
        <v>1210099</v>
      </c>
      <c r="D448" s="1" t="str">
        <f t="shared" si="12"/>
        <v>-</v>
      </c>
      <c r="E448" s="1" t="str">
        <f t="shared" si="13"/>
        <v>-</v>
      </c>
      <c r="F448" s="1">
        <v>239</v>
      </c>
      <c r="G448" s="1">
        <v>82</v>
      </c>
      <c r="H448" s="16">
        <v>0.78</v>
      </c>
      <c r="I448" s="17">
        <v>45.12</v>
      </c>
      <c r="J448" s="1" t="s">
        <v>490</v>
      </c>
      <c r="K448" s="17">
        <v>24.99</v>
      </c>
      <c r="L448" s="17">
        <v>24.99</v>
      </c>
      <c r="M448" s="4">
        <v>40357</v>
      </c>
      <c r="N448" s="2">
        <f>_xlfn.MAXIFS(History!C$9:C$157,History!D$9:D$157,B448)</f>
        <v>0</v>
      </c>
      <c r="O448" s="2">
        <f>_xlfn.MAXIFS(History!K$2:K$157,History!D$2:D$157,B448)</f>
        <v>0</v>
      </c>
      <c r="P448" s="2">
        <f>_xlfn.MAXIFS(History_Typemaster!K$2:K$611,History_Typemaster!D$2:D$611,B448)</f>
        <v>0</v>
      </c>
    </row>
    <row r="449" spans="1:16" ht="12" x14ac:dyDescent="0.2">
      <c r="A449" s="1">
        <v>448</v>
      </c>
      <c r="B449" s="23" t="s">
        <v>443</v>
      </c>
      <c r="C449" s="1">
        <v>1210051</v>
      </c>
      <c r="D449" s="1" t="str">
        <f t="shared" si="12"/>
        <v>-</v>
      </c>
      <c r="E449" s="1" t="str">
        <f t="shared" si="13"/>
        <v>-</v>
      </c>
      <c r="F449" s="1">
        <v>293</v>
      </c>
      <c r="G449" s="1">
        <v>102</v>
      </c>
      <c r="H449" s="16">
        <v>0.77900000000000003</v>
      </c>
      <c r="I449" s="17">
        <v>58.18</v>
      </c>
      <c r="J449" s="1" t="s">
        <v>454</v>
      </c>
      <c r="K449" s="17">
        <v>30.3</v>
      </c>
      <c r="L449" s="17">
        <v>29.85</v>
      </c>
      <c r="M449" s="4">
        <v>40266</v>
      </c>
      <c r="N449" s="2">
        <f>_xlfn.MAXIFS(History!C$9:C$157,History!D$9:D$157,B449)</f>
        <v>0</v>
      </c>
      <c r="O449" s="2">
        <f>_xlfn.MAXIFS(History!K$2:K$157,History!D$2:D$157,B449)</f>
        <v>0</v>
      </c>
      <c r="P449" s="2">
        <f>_xlfn.MAXIFS(History_Typemaster!K$2:K$611,History_Typemaster!D$2:D$611,B449)</f>
        <v>0</v>
      </c>
    </row>
    <row r="450" spans="1:16" ht="12" x14ac:dyDescent="0.2">
      <c r="A450" s="1">
        <v>449</v>
      </c>
      <c r="B450" s="23" t="s">
        <v>444</v>
      </c>
      <c r="C450" s="1">
        <v>1210267</v>
      </c>
      <c r="D450" s="1" t="str">
        <f t="shared" si="12"/>
        <v>-</v>
      </c>
      <c r="E450" s="1" t="str">
        <f t="shared" si="13"/>
        <v>-</v>
      </c>
      <c r="F450" s="1">
        <v>197</v>
      </c>
      <c r="G450" s="1">
        <v>29</v>
      </c>
      <c r="H450" s="16">
        <v>0.77300000000000002</v>
      </c>
      <c r="I450" s="17">
        <v>32.880000000000003</v>
      </c>
      <c r="J450" s="1" t="s">
        <v>595</v>
      </c>
      <c r="K450" s="17">
        <v>18.3</v>
      </c>
      <c r="L450" s="17">
        <v>18.3</v>
      </c>
      <c r="M450" s="4">
        <v>41133</v>
      </c>
      <c r="N450" s="2">
        <f>_xlfn.MAXIFS(History!C$9:C$157,History!D$9:D$157,B450)</f>
        <v>0</v>
      </c>
      <c r="O450" s="2">
        <f>_xlfn.MAXIFS(History!K$2:K$157,History!D$2:D$157,B450)</f>
        <v>0</v>
      </c>
      <c r="P450" s="2">
        <f>_xlfn.MAXIFS(History_Typemaster!K$2:K$611,History_Typemaster!D$2:D$611,B450)</f>
        <v>0</v>
      </c>
    </row>
    <row r="451" spans="1:16" ht="12" x14ac:dyDescent="0.2">
      <c r="A451" s="1">
        <v>450</v>
      </c>
      <c r="B451" s="23" t="s">
        <v>415</v>
      </c>
      <c r="C451" s="1">
        <v>1210112</v>
      </c>
      <c r="D451" s="1" t="str">
        <f t="shared" ref="D451" si="14">IF(O451&gt;=80,"Mega","-")</f>
        <v>-</v>
      </c>
      <c r="E451" s="1" t="str">
        <f t="shared" ref="E451" si="15">IF(P451&gt;=55,"Typemaster","-")</f>
        <v>-</v>
      </c>
      <c r="F451" s="1">
        <v>250</v>
      </c>
      <c r="G451" s="1">
        <v>28</v>
      </c>
      <c r="H451" s="16">
        <v>0.68400000000000005</v>
      </c>
      <c r="I451" s="17">
        <v>34.82</v>
      </c>
      <c r="J451" s="1" t="s">
        <v>596</v>
      </c>
      <c r="K451" s="17">
        <v>17.690000000000001</v>
      </c>
      <c r="L451" s="17">
        <v>17.690000000000001</v>
      </c>
      <c r="M451" s="4">
        <v>41154</v>
      </c>
      <c r="N451" s="2">
        <f>_xlfn.MAXIFS(History!C$9:C$157,History!D$9:D$157,B451)</f>
        <v>0</v>
      </c>
      <c r="O451" s="2">
        <f>_xlfn.MAXIFS(History!K$2:K$157,History!D$2:D$157,B451)</f>
        <v>0</v>
      </c>
      <c r="P451" s="2">
        <f>_xlfn.MAXIFS(History_Typemaster!K$2:K$611,History_Typemaster!D$2:D$611,B451)</f>
        <v>0</v>
      </c>
    </row>
    <row r="454" spans="1:16" x14ac:dyDescent="0.15">
      <c r="C454" s="1" t="s">
        <v>67</v>
      </c>
      <c r="D454" s="1">
        <f>_xlfn.MAXIFS(F2:F452,D2:D452,"Mega")</f>
        <v>804</v>
      </c>
      <c r="E454" s="1">
        <f>_xlfn.MAXIFS(F2:F452,E2:E452,"Typemaster")</f>
        <v>591</v>
      </c>
    </row>
    <row r="455" spans="1:16" x14ac:dyDescent="0.15">
      <c r="C455" s="1" t="s">
        <v>68</v>
      </c>
      <c r="D455" s="1">
        <f>_xlfn.MINIFS(F2:F452,D2:D452,"Mega")</f>
        <v>176</v>
      </c>
      <c r="E455" s="1">
        <f>_xlfn.MINIFS(F2:F452,E2:E452,"Typemaster")</f>
        <v>163</v>
      </c>
    </row>
    <row r="456" spans="1:16" x14ac:dyDescent="0.15">
      <c r="C456" s="1" t="s">
        <v>66</v>
      </c>
      <c r="D456" s="1">
        <f>COUNTIF(D2:D452,"Mega")</f>
        <v>53</v>
      </c>
      <c r="E456" s="1">
        <f>COUNTIF(E2:E452,"Typemaster")</f>
        <v>21</v>
      </c>
    </row>
  </sheetData>
  <autoFilter ref="A1:M63" xr:uid="{4959E387-17CC-4550-ABD9-4D3BA1D9DC6C}"/>
  <phoneticPr fontId="1"/>
  <pageMargins left="0.51181102362204722" right="0.51181102362204722" top="0.59055118110236227" bottom="0.59055118110236227" header="0.31496062992125984" footer="0.31496062992125984"/>
  <pageSetup paperSize="9" orientation="landscape" horizontalDpi="4294967293" r:id="rId1"/>
  <headerFooter alignWithMargins="0"/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C2EA3-157D-431C-B6F5-E236E3E2C48A}">
  <dimension ref="A1:L72"/>
  <sheetViews>
    <sheetView view="pageBreakPreview" zoomScaleNormal="100" workbookViewId="0">
      <pane ySplit="1" topLeftCell="A2" activePane="bottomLeft" state="frozen"/>
      <selection pane="bottomLeft" activeCell="C2" sqref="C2"/>
    </sheetView>
  </sheetViews>
  <sheetFormatPr defaultColWidth="8.125" defaultRowHeight="11.25" x14ac:dyDescent="0.15"/>
  <cols>
    <col min="1" max="1" width="4.5" style="1" bestFit="1" customWidth="1"/>
    <col min="2" max="2" width="38.625" style="1" bestFit="1" customWidth="1"/>
    <col min="3" max="3" width="7.5" style="1" bestFit="1" customWidth="1"/>
    <col min="4" max="4" width="8.25" style="1" bestFit="1" customWidth="1"/>
    <col min="5" max="5" width="7" style="1" customWidth="1"/>
    <col min="6" max="6" width="7.875" style="1" bestFit="1" customWidth="1"/>
    <col min="7" max="7" width="6.625" style="1" customWidth="1"/>
    <col min="8" max="8" width="6.125" style="1" bestFit="1" customWidth="1"/>
    <col min="9" max="9" width="8.125" style="1" customWidth="1"/>
    <col min="10" max="10" width="9" style="1" bestFit="1" customWidth="1"/>
    <col min="11" max="11" width="8.125" style="1"/>
    <col min="12" max="12" width="9.75" style="1" bestFit="1" customWidth="1"/>
    <col min="13" max="13" width="8.625" style="1" bestFit="1" customWidth="1"/>
    <col min="14" max="16384" width="8.125" style="1"/>
  </cols>
  <sheetData>
    <row r="1" spans="1:12" x14ac:dyDescent="0.15">
      <c r="A1" s="1" t="s">
        <v>17</v>
      </c>
      <c r="B1" s="1" t="s">
        <v>3</v>
      </c>
      <c r="C1" s="1" t="s">
        <v>34</v>
      </c>
      <c r="D1" s="1" t="s">
        <v>18</v>
      </c>
      <c r="E1" s="1" t="s">
        <v>19</v>
      </c>
      <c r="F1" s="1" t="s">
        <v>20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60</v>
      </c>
      <c r="L1" s="1" t="s">
        <v>26</v>
      </c>
    </row>
    <row r="2" spans="1:12" ht="12" x14ac:dyDescent="0.2">
      <c r="A2" s="1">
        <v>1</v>
      </c>
      <c r="B2" s="25" t="s">
        <v>77</v>
      </c>
      <c r="C2" s="20">
        <f>VLOOKUP(B2,texts!B$2:C$452,2,FALSE)</f>
        <v>1210438</v>
      </c>
      <c r="D2" s="2">
        <v>100.43</v>
      </c>
      <c r="E2" s="5">
        <v>0.97660000000000002</v>
      </c>
      <c r="F2" s="5">
        <v>0.252</v>
      </c>
      <c r="G2" s="1">
        <v>450</v>
      </c>
      <c r="H2" s="1">
        <v>10</v>
      </c>
      <c r="I2" s="2">
        <v>94.69</v>
      </c>
      <c r="J2" s="4">
        <v>45788</v>
      </c>
      <c r="K2" s="1" t="str">
        <f>VLOOKUP(B2,texts!B$2:D$452,3,FALSE)</f>
        <v>Mega</v>
      </c>
      <c r="L2" s="2">
        <f>_xlfn.MAXIFS(History!C$2:C$157,History!D$2:D$157,B2)</f>
        <v>100.43</v>
      </c>
    </row>
    <row r="3" spans="1:12" ht="12" x14ac:dyDescent="0.2">
      <c r="A3" s="1">
        <v>2</v>
      </c>
      <c r="B3" s="25" t="s">
        <v>78</v>
      </c>
      <c r="C3" s="20">
        <f>VLOOKUP(B3,texts!B$2:C$452,2,FALSE)</f>
        <v>1210446</v>
      </c>
      <c r="D3" s="2">
        <v>100.02</v>
      </c>
      <c r="E3" s="5">
        <v>0.98939999999999995</v>
      </c>
      <c r="F3" s="5">
        <v>0.23419999999999999</v>
      </c>
      <c r="G3" s="1">
        <v>303</v>
      </c>
      <c r="H3" s="1">
        <v>8</v>
      </c>
      <c r="I3" s="2">
        <v>92.82</v>
      </c>
      <c r="J3" s="4">
        <v>45788</v>
      </c>
      <c r="K3" s="1" t="str">
        <f>VLOOKUP(B3,texts!B$2:D$452,3,FALSE)</f>
        <v>Mega</v>
      </c>
      <c r="L3" s="2">
        <f>_xlfn.MAXIFS(History!C$2:C$157,History!D$2:D$157,B3)</f>
        <v>100.02</v>
      </c>
    </row>
    <row r="4" spans="1:12" ht="12" x14ac:dyDescent="0.2">
      <c r="A4" s="1">
        <v>3</v>
      </c>
      <c r="B4" s="25" t="s">
        <v>79</v>
      </c>
      <c r="C4" s="20">
        <f>VLOOKUP(B4,texts!B$2:C$452,2,FALSE)</f>
        <v>1210413</v>
      </c>
      <c r="D4" s="2">
        <v>99.29</v>
      </c>
      <c r="E4" s="5">
        <v>1.1254999999999999</v>
      </c>
      <c r="F4" s="5">
        <v>8.9099999999999999E-2</v>
      </c>
      <c r="G4" s="1">
        <v>360</v>
      </c>
      <c r="H4" s="1">
        <v>4</v>
      </c>
      <c r="I4" s="2">
        <v>94.18</v>
      </c>
      <c r="J4" s="4">
        <v>45788</v>
      </c>
      <c r="K4" s="1" t="str">
        <f>VLOOKUP(B4,texts!B$2:D$452,3,FALSE)</f>
        <v>Mega</v>
      </c>
      <c r="L4" s="2">
        <f>_xlfn.MAXIFS(History!C$2:C$157,History!D$2:D$157,B4)</f>
        <v>99.29</v>
      </c>
    </row>
    <row r="5" spans="1:12" ht="12" x14ac:dyDescent="0.2">
      <c r="A5" s="1">
        <v>4</v>
      </c>
      <c r="B5" s="25" t="s">
        <v>80</v>
      </c>
      <c r="C5" s="20">
        <f>VLOOKUP(B5,texts!B$2:C$452,2,FALSE)</f>
        <v>1210390</v>
      </c>
      <c r="D5" s="2">
        <v>98.94</v>
      </c>
      <c r="E5" s="5">
        <v>1.0367999999999999</v>
      </c>
      <c r="F5" s="5">
        <v>0.1736</v>
      </c>
      <c r="G5" s="1">
        <v>313</v>
      </c>
      <c r="H5" s="1">
        <v>13</v>
      </c>
      <c r="I5" s="2">
        <v>94.51</v>
      </c>
      <c r="J5" s="4">
        <v>45788</v>
      </c>
      <c r="K5" s="1" t="str">
        <f>VLOOKUP(B5,texts!B$2:D$452,3,FALSE)</f>
        <v>Mega</v>
      </c>
      <c r="L5" s="2">
        <f>_xlfn.MAXIFS(History!C$2:C$157,History!D$2:D$157,B5)</f>
        <v>98.94</v>
      </c>
    </row>
    <row r="6" spans="1:12" ht="12" x14ac:dyDescent="0.2">
      <c r="A6" s="1">
        <v>5</v>
      </c>
      <c r="B6" s="25" t="s">
        <v>81</v>
      </c>
      <c r="C6" s="20">
        <f>VLOOKUP(B6,texts!B$2:C$452,2,FALSE)</f>
        <v>1210403</v>
      </c>
      <c r="D6" s="2">
        <v>98.46</v>
      </c>
      <c r="E6" s="5">
        <v>1.0422</v>
      </c>
      <c r="F6" s="5">
        <v>0.1623</v>
      </c>
      <c r="G6" s="1">
        <v>363</v>
      </c>
      <c r="H6" s="1">
        <v>5</v>
      </c>
      <c r="I6" s="2">
        <v>94.08</v>
      </c>
      <c r="J6" s="4">
        <v>45786</v>
      </c>
      <c r="K6" s="1" t="str">
        <f>VLOOKUP(B6,texts!B$2:D$452,3,FALSE)</f>
        <v>Mega</v>
      </c>
      <c r="L6" s="2">
        <f>_xlfn.MAXIFS(History!C$2:C$157,History!D$2:D$157,B6)</f>
        <v>98.46</v>
      </c>
    </row>
    <row r="7" spans="1:12" ht="12" x14ac:dyDescent="0.2">
      <c r="A7" s="1">
        <v>6</v>
      </c>
      <c r="B7" s="25" t="s">
        <v>82</v>
      </c>
      <c r="C7" s="20">
        <f>VLOOKUP(B7,texts!B$2:C$452,2,FALSE)</f>
        <v>1210384</v>
      </c>
      <c r="D7" s="2">
        <v>98.18</v>
      </c>
      <c r="E7" s="5">
        <v>1.0694999999999999</v>
      </c>
      <c r="F7" s="5">
        <v>0.13159999999999999</v>
      </c>
      <c r="G7" s="1">
        <v>376</v>
      </c>
      <c r="H7" s="1">
        <v>10</v>
      </c>
      <c r="I7" s="2">
        <v>90.87</v>
      </c>
      <c r="J7" s="4">
        <v>45787</v>
      </c>
      <c r="K7" s="1" t="str">
        <f>VLOOKUP(B7,texts!B$2:D$452,3,FALSE)</f>
        <v>Mega</v>
      </c>
      <c r="L7" s="2">
        <f>_xlfn.MAXIFS(History!C$2:C$157,History!D$2:D$157,B7)</f>
        <v>98.18</v>
      </c>
    </row>
    <row r="8" spans="1:12" ht="12" x14ac:dyDescent="0.2">
      <c r="A8" s="1">
        <v>7</v>
      </c>
      <c r="B8" s="25" t="s">
        <v>83</v>
      </c>
      <c r="C8" s="20">
        <f>VLOOKUP(B8,texts!B$2:C$452,2,FALSE)</f>
        <v>1210415</v>
      </c>
      <c r="D8" s="2">
        <v>95.82</v>
      </c>
      <c r="E8" s="5">
        <v>1.0265</v>
      </c>
      <c r="F8" s="5">
        <v>0.1457</v>
      </c>
      <c r="G8" s="1">
        <v>240</v>
      </c>
      <c r="H8" s="1">
        <v>4</v>
      </c>
      <c r="I8" s="2">
        <v>91.11</v>
      </c>
      <c r="J8" s="4">
        <v>45786</v>
      </c>
      <c r="K8" s="1" t="str">
        <f>VLOOKUP(B8,texts!B$2:D$452,3,FALSE)</f>
        <v>Mega</v>
      </c>
      <c r="L8" s="2">
        <f>_xlfn.MAXIFS(History!C$2:C$157,History!D$2:D$157,B8)</f>
        <v>95.82</v>
      </c>
    </row>
    <row r="9" spans="1:12" ht="12" x14ac:dyDescent="0.2">
      <c r="A9" s="1">
        <v>8</v>
      </c>
      <c r="B9" s="25" t="s">
        <v>84</v>
      </c>
      <c r="C9" s="20">
        <f>VLOOKUP(B9,texts!B$2:C$452,2,FALSE)</f>
        <v>1210380</v>
      </c>
      <c r="D9" s="2">
        <v>95.38</v>
      </c>
      <c r="E9" s="5">
        <v>1.1202000000000001</v>
      </c>
      <c r="F9" s="5">
        <v>4.6600000000000003E-2</v>
      </c>
      <c r="G9" s="1">
        <v>314</v>
      </c>
      <c r="H9" s="1">
        <v>3</v>
      </c>
      <c r="I9" s="2">
        <v>93.58</v>
      </c>
      <c r="J9" s="4">
        <v>45783</v>
      </c>
      <c r="K9" s="1" t="str">
        <f>VLOOKUP(B9,texts!B$2:D$452,3,FALSE)</f>
        <v>Mega</v>
      </c>
      <c r="L9" s="2">
        <f>_xlfn.MAXIFS(History!C$2:C$157,History!D$2:D$157,B9)</f>
        <v>95.38</v>
      </c>
    </row>
    <row r="10" spans="1:12" ht="12" x14ac:dyDescent="0.2">
      <c r="A10" s="1">
        <v>9</v>
      </c>
      <c r="B10" s="25" t="s">
        <v>85</v>
      </c>
      <c r="C10" s="20">
        <f>VLOOKUP(B10,texts!B$2:C$452,2,FALSE)</f>
        <v>1210388</v>
      </c>
      <c r="D10" s="2">
        <v>94.61</v>
      </c>
      <c r="E10" s="5">
        <v>1.0129999999999999</v>
      </c>
      <c r="F10" s="5">
        <v>0.1444</v>
      </c>
      <c r="G10" s="1">
        <v>404</v>
      </c>
      <c r="H10" s="1">
        <v>5</v>
      </c>
      <c r="I10" s="2">
        <v>89.28</v>
      </c>
      <c r="J10" s="4">
        <v>45787</v>
      </c>
      <c r="K10" s="1" t="str">
        <f>VLOOKUP(B10,texts!B$2:D$452,3,FALSE)</f>
        <v>Mega</v>
      </c>
      <c r="L10" s="2">
        <f>_xlfn.MAXIFS(History!C$2:C$157,History!D$2:D$157,B10)</f>
        <v>94.61</v>
      </c>
    </row>
    <row r="11" spans="1:12" ht="12" x14ac:dyDescent="0.2">
      <c r="A11" s="1">
        <v>10</v>
      </c>
      <c r="B11" s="25" t="s">
        <v>86</v>
      </c>
      <c r="C11" s="20">
        <f>VLOOKUP(B11,texts!B$2:C$452,2,FALSE)</f>
        <v>1210447</v>
      </c>
      <c r="D11" s="2">
        <v>94.09</v>
      </c>
      <c r="E11" s="5">
        <v>1.0529999999999999</v>
      </c>
      <c r="F11" s="5">
        <v>9.8000000000000004E-2</v>
      </c>
      <c r="G11" s="1">
        <v>326</v>
      </c>
      <c r="H11" s="1">
        <v>5</v>
      </c>
      <c r="I11" s="2">
        <v>90.81</v>
      </c>
      <c r="J11" s="4">
        <v>45788</v>
      </c>
      <c r="K11" s="1" t="str">
        <f>VLOOKUP(B11,texts!B$2:D$452,3,FALSE)</f>
        <v>Mega</v>
      </c>
      <c r="L11" s="2">
        <f>_xlfn.MAXIFS(History!C$2:C$157,History!D$2:D$157,B11)</f>
        <v>94.09</v>
      </c>
    </row>
    <row r="12" spans="1:12" ht="12" x14ac:dyDescent="0.2">
      <c r="A12" s="1">
        <v>11</v>
      </c>
      <c r="B12" s="25" t="s">
        <v>87</v>
      </c>
      <c r="C12" s="20">
        <f>VLOOKUP(B12,texts!B$2:C$452,2,FALSE)</f>
        <v>1210445</v>
      </c>
      <c r="D12" s="2">
        <v>93.82</v>
      </c>
      <c r="E12" s="5">
        <v>1.1479999999999999</v>
      </c>
      <c r="F12" s="5">
        <v>-2.9999999999999997E-4</v>
      </c>
      <c r="G12" s="1">
        <v>525</v>
      </c>
      <c r="H12" s="1">
        <v>5</v>
      </c>
      <c r="I12" s="2">
        <v>89.5</v>
      </c>
      <c r="J12" s="4">
        <v>45787</v>
      </c>
      <c r="K12" s="1" t="str">
        <f>VLOOKUP(B12,texts!B$2:D$452,3,FALSE)</f>
        <v>Mega</v>
      </c>
      <c r="L12" s="2">
        <f>_xlfn.MAXIFS(History!C$2:C$157,History!D$2:D$157,B12)</f>
        <v>93.82</v>
      </c>
    </row>
    <row r="13" spans="1:12" ht="12" x14ac:dyDescent="0.2">
      <c r="A13" s="1">
        <v>12</v>
      </c>
      <c r="B13" s="25" t="s">
        <v>88</v>
      </c>
      <c r="C13" s="20">
        <f>VLOOKUP(B13,texts!B$2:C$452,2,FALSE)</f>
        <v>1210418</v>
      </c>
      <c r="D13" s="2">
        <v>93.75</v>
      </c>
      <c r="E13" s="5">
        <v>1.0699000000000001</v>
      </c>
      <c r="F13" s="5">
        <v>7.6999999999999999E-2</v>
      </c>
      <c r="G13" s="1">
        <v>442</v>
      </c>
      <c r="H13" s="1">
        <v>2</v>
      </c>
      <c r="I13" s="2">
        <v>90.85</v>
      </c>
      <c r="J13" s="4">
        <v>45786</v>
      </c>
      <c r="K13" s="1" t="str">
        <f>VLOOKUP(B13,texts!B$2:D$452,3,FALSE)</f>
        <v>Mega</v>
      </c>
      <c r="L13" s="2">
        <f>_xlfn.MAXIFS(History!C$2:C$157,History!D$2:D$157,B13)</f>
        <v>93.75</v>
      </c>
    </row>
    <row r="14" spans="1:12" ht="12" x14ac:dyDescent="0.2">
      <c r="A14" s="1">
        <v>13</v>
      </c>
      <c r="B14" s="25" t="s">
        <v>89</v>
      </c>
      <c r="C14" s="20">
        <f>VLOOKUP(B14,texts!B$2:C$452,2,FALSE)</f>
        <v>1210386</v>
      </c>
      <c r="D14" s="2">
        <v>92.43</v>
      </c>
      <c r="E14" s="5">
        <v>1.0671999999999999</v>
      </c>
      <c r="F14" s="5">
        <v>6.3500000000000001E-2</v>
      </c>
      <c r="G14" s="1">
        <v>435</v>
      </c>
      <c r="H14" s="1">
        <v>1</v>
      </c>
      <c r="I14" s="2">
        <v>92.43</v>
      </c>
      <c r="J14" s="4">
        <v>45787</v>
      </c>
      <c r="K14" s="1" t="str">
        <f>VLOOKUP(B14,texts!B$2:D$452,3,FALSE)</f>
        <v>Mega</v>
      </c>
      <c r="L14" s="2">
        <f>_xlfn.MAXIFS(History!C$2:C$157,History!D$2:D$157,B14)</f>
        <v>92.43</v>
      </c>
    </row>
    <row r="15" spans="1:12" ht="12" x14ac:dyDescent="0.2">
      <c r="A15" s="1">
        <v>14</v>
      </c>
      <c r="B15" s="25" t="s">
        <v>90</v>
      </c>
      <c r="C15" s="20">
        <f>VLOOKUP(B15,texts!B$2:C$452,2,FALSE)</f>
        <v>1210436</v>
      </c>
      <c r="D15" s="2">
        <v>91.6</v>
      </c>
      <c r="E15" s="5">
        <v>1.0254000000000001</v>
      </c>
      <c r="F15" s="5">
        <v>9.5200000000000007E-2</v>
      </c>
      <c r="G15" s="1">
        <v>281</v>
      </c>
      <c r="H15" s="1">
        <v>1</v>
      </c>
      <c r="I15" s="2">
        <v>91.6</v>
      </c>
      <c r="J15" s="4">
        <v>45783</v>
      </c>
      <c r="K15" s="1" t="str">
        <f>VLOOKUP(B15,texts!B$2:D$452,3,FALSE)</f>
        <v>Mega</v>
      </c>
      <c r="L15" s="2">
        <f>_xlfn.MAXIFS(History!C$2:C$157,History!D$2:D$157,B15)</f>
        <v>91.6</v>
      </c>
    </row>
    <row r="16" spans="1:12" ht="12" x14ac:dyDescent="0.2">
      <c r="A16" s="1">
        <v>15</v>
      </c>
      <c r="B16" s="25" t="s">
        <v>91</v>
      </c>
      <c r="C16" s="20">
        <f>VLOOKUP(B16,texts!B$2:C$452,2,FALSE)</f>
        <v>1210392</v>
      </c>
      <c r="D16" s="2">
        <v>91.59</v>
      </c>
      <c r="E16" s="5">
        <v>0.98740000000000006</v>
      </c>
      <c r="F16" s="5">
        <v>0.13300000000000001</v>
      </c>
      <c r="G16" s="1">
        <v>465</v>
      </c>
      <c r="H16" s="1">
        <v>7</v>
      </c>
      <c r="I16" s="2">
        <v>86.7</v>
      </c>
      <c r="J16" s="4">
        <v>45781</v>
      </c>
      <c r="K16" s="1" t="str">
        <f>VLOOKUP(B16,texts!B$2:D$452,3,FALSE)</f>
        <v>Mega</v>
      </c>
      <c r="L16" s="2">
        <f>_xlfn.MAXIFS(History!C$2:C$157,History!D$2:D$157,B16)</f>
        <v>91.59</v>
      </c>
    </row>
    <row r="17" spans="1:12" ht="12" x14ac:dyDescent="0.2">
      <c r="A17" s="1">
        <v>16</v>
      </c>
      <c r="B17" s="25" t="s">
        <v>92</v>
      </c>
      <c r="C17" s="20">
        <f>VLOOKUP(B17,texts!B$2:C$452,2,FALSE)</f>
        <v>1210381</v>
      </c>
      <c r="D17" s="2">
        <v>91.19</v>
      </c>
      <c r="E17" s="5">
        <v>0.96530000000000005</v>
      </c>
      <c r="F17" s="5">
        <v>0.1502</v>
      </c>
      <c r="G17" s="1">
        <v>434</v>
      </c>
      <c r="H17" s="1">
        <v>4</v>
      </c>
      <c r="I17" s="2">
        <v>86.62</v>
      </c>
      <c r="J17" s="4">
        <v>45783</v>
      </c>
      <c r="K17" s="1" t="str">
        <f>VLOOKUP(B17,texts!B$2:D$452,3,FALSE)</f>
        <v>Mega</v>
      </c>
      <c r="L17" s="2">
        <f>_xlfn.MAXIFS(History!C$2:C$157,History!D$2:D$157,B17)</f>
        <v>91.19</v>
      </c>
    </row>
    <row r="18" spans="1:12" ht="12" x14ac:dyDescent="0.2">
      <c r="A18" s="1">
        <v>17</v>
      </c>
      <c r="B18" s="25" t="s">
        <v>93</v>
      </c>
      <c r="C18" s="20">
        <f>VLOOKUP(B18,texts!B$2:C$452,2,FALSE)</f>
        <v>1210391</v>
      </c>
      <c r="D18" s="2">
        <v>90.85</v>
      </c>
      <c r="E18" s="5">
        <v>0.95640000000000003</v>
      </c>
      <c r="F18" s="5">
        <v>0.155</v>
      </c>
      <c r="G18" s="1">
        <v>400</v>
      </c>
      <c r="H18" s="1">
        <v>4</v>
      </c>
      <c r="I18" s="2">
        <v>87.94</v>
      </c>
      <c r="J18" s="4">
        <v>45785</v>
      </c>
      <c r="K18" s="1" t="str">
        <f>VLOOKUP(B18,texts!B$2:D$452,3,FALSE)</f>
        <v>Mega</v>
      </c>
      <c r="L18" s="2">
        <f>_xlfn.MAXIFS(History!C$2:C$157,History!D$2:D$157,B18)</f>
        <v>90.85</v>
      </c>
    </row>
    <row r="19" spans="1:12" ht="12" x14ac:dyDescent="0.2">
      <c r="A19" s="1">
        <v>18</v>
      </c>
      <c r="B19" s="25" t="s">
        <v>94</v>
      </c>
      <c r="C19" s="20">
        <f>VLOOKUP(B19,texts!B$2:C$452,2,FALSE)</f>
        <v>1210442</v>
      </c>
      <c r="D19" s="2">
        <v>90.27</v>
      </c>
      <c r="E19" s="5">
        <v>0.99029999999999996</v>
      </c>
      <c r="F19" s="5">
        <v>0.114</v>
      </c>
      <c r="G19" s="1">
        <v>386</v>
      </c>
      <c r="H19" s="1">
        <v>1</v>
      </c>
      <c r="I19" s="2">
        <v>90.27</v>
      </c>
      <c r="J19" s="4">
        <v>45785</v>
      </c>
      <c r="K19" s="1" t="str">
        <f>VLOOKUP(B19,texts!B$2:D$452,3,FALSE)</f>
        <v>Mega</v>
      </c>
      <c r="L19" s="2">
        <f>_xlfn.MAXIFS(History!C$2:C$157,History!D$2:D$157,B19)</f>
        <v>90.27</v>
      </c>
    </row>
    <row r="20" spans="1:12" ht="12" x14ac:dyDescent="0.2">
      <c r="A20" s="1">
        <v>19</v>
      </c>
      <c r="B20" s="25" t="s">
        <v>95</v>
      </c>
      <c r="C20" s="20">
        <f>VLOOKUP(B20,texts!B$2:C$452,2,FALSE)</f>
        <v>1210428</v>
      </c>
      <c r="D20" s="2">
        <v>89.8</v>
      </c>
      <c r="E20" s="5">
        <v>0.95620000000000005</v>
      </c>
      <c r="F20" s="5">
        <v>0.14230000000000001</v>
      </c>
      <c r="G20" s="1">
        <v>221</v>
      </c>
      <c r="H20" s="1">
        <v>4</v>
      </c>
      <c r="I20" s="2">
        <v>86.44</v>
      </c>
      <c r="J20" s="4">
        <v>45788</v>
      </c>
      <c r="K20" s="1" t="str">
        <f>VLOOKUP(B20,texts!B$2:D$452,3,FALSE)</f>
        <v>Mega</v>
      </c>
      <c r="L20" s="2">
        <f>_xlfn.MAXIFS(History!C$2:C$157,History!D$2:D$157,B20)</f>
        <v>89.8</v>
      </c>
    </row>
    <row r="21" spans="1:12" ht="12" x14ac:dyDescent="0.2">
      <c r="A21" s="1">
        <v>20</v>
      </c>
      <c r="B21" s="25" t="s">
        <v>96</v>
      </c>
      <c r="C21" s="20">
        <f>VLOOKUP(B21,texts!B$2:C$452,2,FALSE)</f>
        <v>1210421</v>
      </c>
      <c r="D21" s="2">
        <v>89.01</v>
      </c>
      <c r="E21" s="5">
        <v>0.9698</v>
      </c>
      <c r="F21" s="5">
        <v>0.1191</v>
      </c>
      <c r="G21" s="1">
        <v>397</v>
      </c>
      <c r="H21" s="1">
        <v>3</v>
      </c>
      <c r="I21" s="2">
        <v>86.81</v>
      </c>
      <c r="J21" s="4">
        <v>45783</v>
      </c>
      <c r="K21" s="1" t="str">
        <f>VLOOKUP(B21,texts!B$2:D$452,3,FALSE)</f>
        <v>Mega</v>
      </c>
      <c r="L21" s="2">
        <f>_xlfn.MAXIFS(History!C$2:C$157,History!D$2:D$157,B21)</f>
        <v>89.01</v>
      </c>
    </row>
    <row r="22" spans="1:12" ht="12" x14ac:dyDescent="0.2">
      <c r="A22" s="1">
        <v>21</v>
      </c>
      <c r="B22" s="25" t="s">
        <v>97</v>
      </c>
      <c r="C22" s="20">
        <f>VLOOKUP(B22,texts!B$2:C$452,2,FALSE)</f>
        <v>1210417</v>
      </c>
      <c r="D22" s="2">
        <v>88.78</v>
      </c>
      <c r="E22" s="5">
        <v>1.0335000000000001</v>
      </c>
      <c r="F22" s="5">
        <v>5.2600000000000001E-2</v>
      </c>
      <c r="G22" s="1">
        <v>399</v>
      </c>
      <c r="H22" s="1">
        <v>4</v>
      </c>
      <c r="I22" s="2">
        <v>84.75</v>
      </c>
      <c r="J22" s="4">
        <v>45787</v>
      </c>
      <c r="K22" s="1" t="str">
        <f>VLOOKUP(B22,texts!B$2:D$452,3,FALSE)</f>
        <v>Mega</v>
      </c>
      <c r="L22" s="2">
        <f>_xlfn.MAXIFS(History!C$2:C$157,History!D$2:D$157,B22)</f>
        <v>88.78</v>
      </c>
    </row>
    <row r="23" spans="1:12" ht="12" x14ac:dyDescent="0.2">
      <c r="A23" s="1">
        <v>22</v>
      </c>
      <c r="B23" s="25" t="s">
        <v>98</v>
      </c>
      <c r="C23" s="20">
        <f>VLOOKUP(B23,texts!B$2:C$452,2,FALSE)</f>
        <v>1210439</v>
      </c>
      <c r="D23" s="2">
        <v>88.56</v>
      </c>
      <c r="E23" s="5">
        <v>1.113</v>
      </c>
      <c r="F23" s="5">
        <v>-2.9600000000000001E-2</v>
      </c>
      <c r="G23" s="1">
        <v>546</v>
      </c>
      <c r="H23" s="1">
        <v>1</v>
      </c>
      <c r="I23" s="2">
        <v>88.56</v>
      </c>
      <c r="J23" s="4">
        <v>45776</v>
      </c>
      <c r="K23" s="1" t="str">
        <f>VLOOKUP(B23,texts!B$2:D$452,3,FALSE)</f>
        <v>Mega</v>
      </c>
      <c r="L23" s="2">
        <f>_xlfn.MAXIFS(History!C$2:C$157,History!D$2:D$157,B23)</f>
        <v>88.56</v>
      </c>
    </row>
    <row r="24" spans="1:12" ht="12" x14ac:dyDescent="0.2">
      <c r="A24" s="1">
        <v>23</v>
      </c>
      <c r="B24" s="25" t="s">
        <v>99</v>
      </c>
      <c r="C24" s="20">
        <f>VLOOKUP(B24,texts!B$2:C$452,2,FALSE)</f>
        <v>1210429</v>
      </c>
      <c r="D24" s="2">
        <v>88.42</v>
      </c>
      <c r="E24" s="5">
        <v>0.99299999999999999</v>
      </c>
      <c r="F24" s="5">
        <v>8.8700000000000001E-2</v>
      </c>
      <c r="G24" s="1">
        <v>256</v>
      </c>
      <c r="H24" s="1">
        <v>4</v>
      </c>
      <c r="I24" s="2">
        <v>84.22</v>
      </c>
      <c r="J24" s="4">
        <v>45788</v>
      </c>
      <c r="K24" s="1" t="str">
        <f>VLOOKUP(B24,texts!B$2:D$452,3,FALSE)</f>
        <v>Mega</v>
      </c>
      <c r="L24" s="2">
        <f>_xlfn.MAXIFS(History!C$2:C$157,History!D$2:D$157,B24)</f>
        <v>88.42</v>
      </c>
    </row>
    <row r="25" spans="1:12" ht="12" x14ac:dyDescent="0.2">
      <c r="A25" s="1">
        <v>24</v>
      </c>
      <c r="B25" s="25" t="s">
        <v>100</v>
      </c>
      <c r="C25" s="20">
        <f>VLOOKUP(B25,texts!B$2:C$452,2,FALSE)</f>
        <v>1210412</v>
      </c>
      <c r="D25" s="2">
        <v>88.25</v>
      </c>
      <c r="E25" s="5">
        <v>1.0643</v>
      </c>
      <c r="F25" s="5">
        <v>1.5299999999999999E-2</v>
      </c>
      <c r="G25" s="1">
        <v>293</v>
      </c>
      <c r="H25" s="1">
        <v>1</v>
      </c>
      <c r="I25" s="2">
        <v>88.25</v>
      </c>
      <c r="J25" s="4">
        <v>45786</v>
      </c>
      <c r="K25" s="1" t="str">
        <f>VLOOKUP(B25,texts!B$2:D$452,3,FALSE)</f>
        <v>Mega</v>
      </c>
      <c r="L25" s="2">
        <f>_xlfn.MAXIFS(History!C$2:C$157,History!D$2:D$157,B25)</f>
        <v>88.25</v>
      </c>
    </row>
    <row r="26" spans="1:12" ht="12" x14ac:dyDescent="0.2">
      <c r="A26" s="1">
        <v>25</v>
      </c>
      <c r="B26" s="25" t="s">
        <v>101</v>
      </c>
      <c r="C26" s="20">
        <f>VLOOKUP(B26,texts!B$2:C$452,2,FALSE)</f>
        <v>1210448</v>
      </c>
      <c r="D26" s="2">
        <v>87.8</v>
      </c>
      <c r="E26" s="5">
        <v>1.1348</v>
      </c>
      <c r="F26" s="5">
        <v>-6.0699999999999997E-2</v>
      </c>
      <c r="G26" s="1">
        <v>804</v>
      </c>
      <c r="H26" s="1">
        <v>3</v>
      </c>
      <c r="I26" s="2">
        <v>84.1</v>
      </c>
      <c r="J26" s="4">
        <v>45788</v>
      </c>
      <c r="K26" s="1" t="str">
        <f>VLOOKUP(B26,texts!B$2:D$452,3,FALSE)</f>
        <v>Mega</v>
      </c>
      <c r="L26" s="2">
        <f>_xlfn.MAXIFS(History!C$2:C$157,History!D$2:D$157,B26)</f>
        <v>87.8</v>
      </c>
    </row>
    <row r="27" spans="1:12" ht="12" x14ac:dyDescent="0.2">
      <c r="A27" s="1">
        <v>26</v>
      </c>
      <c r="B27" s="25" t="s">
        <v>102</v>
      </c>
      <c r="C27" s="20">
        <f>VLOOKUP(B27,texts!B$2:C$452,2,FALSE)</f>
        <v>1210394</v>
      </c>
      <c r="D27" s="2">
        <v>87.75</v>
      </c>
      <c r="E27" s="5">
        <v>0.92249999999999999</v>
      </c>
      <c r="F27" s="5">
        <v>0.151</v>
      </c>
      <c r="G27" s="1">
        <v>466</v>
      </c>
      <c r="H27" s="1">
        <v>4</v>
      </c>
      <c r="I27" s="2">
        <v>81.47</v>
      </c>
      <c r="J27" s="4">
        <v>45787</v>
      </c>
      <c r="K27" s="1" t="str">
        <f>VLOOKUP(B27,texts!B$2:D$452,3,FALSE)</f>
        <v>Mega</v>
      </c>
      <c r="L27" s="2">
        <f>_xlfn.MAXIFS(History!C$2:C$157,History!D$2:D$157,B27)</f>
        <v>87.75</v>
      </c>
    </row>
    <row r="28" spans="1:12" ht="12" x14ac:dyDescent="0.2">
      <c r="A28" s="1">
        <v>27</v>
      </c>
      <c r="B28" s="25" t="s">
        <v>103</v>
      </c>
      <c r="C28" s="20">
        <f>VLOOKUP(B28,texts!B$2:C$452,2,FALSE)</f>
        <v>1210374</v>
      </c>
      <c r="D28" s="2">
        <v>87.52</v>
      </c>
      <c r="E28" s="5">
        <v>1.0916999999999999</v>
      </c>
      <c r="F28" s="5">
        <v>-2.1000000000000001E-2</v>
      </c>
      <c r="G28" s="1">
        <v>540</v>
      </c>
      <c r="H28" s="1">
        <v>1</v>
      </c>
      <c r="I28" s="2">
        <v>87.52</v>
      </c>
      <c r="J28" s="4">
        <v>45777</v>
      </c>
      <c r="K28" s="1" t="str">
        <f>VLOOKUP(B28,texts!B$2:D$452,3,FALSE)</f>
        <v>Mega</v>
      </c>
      <c r="L28" s="2">
        <f>_xlfn.MAXIFS(History!C$2:C$157,History!D$2:D$157,B28)</f>
        <v>87.52</v>
      </c>
    </row>
    <row r="29" spans="1:12" ht="12" x14ac:dyDescent="0.2">
      <c r="A29" s="1">
        <v>28</v>
      </c>
      <c r="B29" s="25" t="s">
        <v>104</v>
      </c>
      <c r="C29" s="20">
        <f>VLOOKUP(B29,texts!B$2:C$452,2,FALSE)</f>
        <v>1210371</v>
      </c>
      <c r="D29" s="2">
        <v>87.17</v>
      </c>
      <c r="E29" s="5">
        <v>1.0127999999999999</v>
      </c>
      <c r="F29" s="5">
        <v>5.3600000000000002E-2</v>
      </c>
      <c r="G29" s="1">
        <v>386</v>
      </c>
      <c r="H29" s="1">
        <v>1</v>
      </c>
      <c r="I29" s="2">
        <v>87.17</v>
      </c>
      <c r="J29" s="4">
        <v>45781</v>
      </c>
      <c r="K29" s="1" t="str">
        <f>VLOOKUP(B29,texts!B$2:D$452,3,FALSE)</f>
        <v>Mega</v>
      </c>
      <c r="L29" s="2">
        <f>_xlfn.MAXIFS(History!C$2:C$157,History!D$2:D$157,B29)</f>
        <v>87.17</v>
      </c>
    </row>
    <row r="30" spans="1:12" ht="12" x14ac:dyDescent="0.2">
      <c r="A30" s="1">
        <v>29</v>
      </c>
      <c r="B30" s="26" t="s">
        <v>105</v>
      </c>
      <c r="C30" s="20">
        <f>VLOOKUP(B30,texts!B$2:C$452,2,FALSE)</f>
        <v>1210414</v>
      </c>
      <c r="D30" s="2">
        <v>86.97</v>
      </c>
      <c r="E30" s="5">
        <v>1.0044</v>
      </c>
      <c r="F30" s="5">
        <v>5.9499999999999997E-2</v>
      </c>
      <c r="G30" s="1">
        <v>529</v>
      </c>
      <c r="H30" s="1">
        <v>1</v>
      </c>
      <c r="I30" s="2">
        <v>86.97</v>
      </c>
      <c r="J30" s="4">
        <v>45786</v>
      </c>
      <c r="K30" s="1" t="str">
        <f>VLOOKUP(B30,texts!B$2:D$452,3,FALSE)</f>
        <v>Mega</v>
      </c>
      <c r="L30" s="2">
        <f>_xlfn.MAXIFS(History!C$2:C$157,History!D$2:D$157,B30)</f>
        <v>86.97</v>
      </c>
    </row>
    <row r="31" spans="1:12" ht="12" x14ac:dyDescent="0.2">
      <c r="A31" s="1">
        <v>30</v>
      </c>
      <c r="B31" s="25" t="s">
        <v>106</v>
      </c>
      <c r="C31" s="20">
        <f>VLOOKUP(B31,texts!B$2:C$452,2,FALSE)</f>
        <v>1210430</v>
      </c>
      <c r="D31" s="2">
        <v>85.99</v>
      </c>
      <c r="E31" s="5">
        <v>1.0085</v>
      </c>
      <c r="F31" s="5">
        <v>4.3400000000000001E-2</v>
      </c>
      <c r="G31" s="1">
        <v>480</v>
      </c>
      <c r="H31" s="1">
        <v>1</v>
      </c>
      <c r="I31" s="2">
        <v>85.99</v>
      </c>
      <c r="J31" s="4">
        <v>45786</v>
      </c>
      <c r="K31" s="1" t="str">
        <f>VLOOKUP(B31,texts!B$2:D$452,3,FALSE)</f>
        <v>Mega</v>
      </c>
      <c r="L31" s="2">
        <f>_xlfn.MAXIFS(History!C$2:C$157,History!D$2:D$157,B31)</f>
        <v>85.99</v>
      </c>
    </row>
    <row r="32" spans="1:12" ht="12" x14ac:dyDescent="0.2">
      <c r="A32" s="1">
        <v>31</v>
      </c>
      <c r="B32" s="26" t="s">
        <v>107</v>
      </c>
      <c r="C32" s="20">
        <f>VLOOKUP(B32,texts!B$2:C$452,2,FALSE)</f>
        <v>1210419</v>
      </c>
      <c r="D32" s="2">
        <v>85.96</v>
      </c>
      <c r="E32" s="5">
        <v>1.0926</v>
      </c>
      <c r="F32" s="5">
        <v>-4.1000000000000002E-2</v>
      </c>
      <c r="G32" s="1">
        <v>525</v>
      </c>
      <c r="H32" s="1">
        <v>2</v>
      </c>
      <c r="I32" s="2">
        <v>85.1</v>
      </c>
      <c r="J32" s="4">
        <v>45786</v>
      </c>
      <c r="K32" s="1" t="str">
        <f>VLOOKUP(B32,texts!B$2:D$452,3,FALSE)</f>
        <v>Mega</v>
      </c>
      <c r="L32" s="2">
        <f>_xlfn.MAXIFS(History!C$2:C$157,History!D$2:D$157,B32)</f>
        <v>85.96</v>
      </c>
    </row>
    <row r="33" spans="1:12" ht="12" x14ac:dyDescent="0.2">
      <c r="A33" s="1">
        <v>32</v>
      </c>
      <c r="B33" s="25" t="s">
        <v>108</v>
      </c>
      <c r="C33" s="20">
        <f>VLOOKUP(B33,texts!B$2:C$452,2,FALSE)</f>
        <v>1210396</v>
      </c>
      <c r="D33" s="2">
        <v>85.08</v>
      </c>
      <c r="E33" s="5">
        <v>1.071</v>
      </c>
      <c r="F33" s="5">
        <v>-3.0200000000000001E-2</v>
      </c>
      <c r="G33" s="1">
        <v>433</v>
      </c>
      <c r="H33" s="1">
        <v>1</v>
      </c>
      <c r="I33" s="2">
        <v>85.08</v>
      </c>
      <c r="J33" s="4">
        <v>45784</v>
      </c>
      <c r="K33" s="1" t="str">
        <f>VLOOKUP(B33,texts!B$2:D$452,3,FALSE)</f>
        <v>Mega</v>
      </c>
      <c r="L33" s="2">
        <f>_xlfn.MAXIFS(History!C$2:C$157,History!D$2:D$157,B33)</f>
        <v>85.08</v>
      </c>
    </row>
    <row r="34" spans="1:12" ht="12" x14ac:dyDescent="0.2">
      <c r="A34" s="1">
        <v>33</v>
      </c>
      <c r="B34" s="25" t="s">
        <v>109</v>
      </c>
      <c r="C34" s="20">
        <f>VLOOKUP(B34,texts!B$2:C$452,2,FALSE)</f>
        <v>1210071</v>
      </c>
      <c r="D34" s="2">
        <v>84.99</v>
      </c>
      <c r="E34" s="5">
        <v>1.0718000000000001</v>
      </c>
      <c r="F34" s="5">
        <v>-3.2099999999999997E-2</v>
      </c>
      <c r="G34" s="1">
        <v>400</v>
      </c>
      <c r="H34" s="1">
        <v>1</v>
      </c>
      <c r="I34" s="2">
        <v>84.99</v>
      </c>
      <c r="J34" s="4">
        <v>45776</v>
      </c>
      <c r="K34" s="1" t="str">
        <f>VLOOKUP(B34,texts!B$2:D$452,3,FALSE)</f>
        <v>-</v>
      </c>
      <c r="L34" s="2">
        <f>_xlfn.MAXIFS(History!C$2:C$157,History!D$2:D$157,B34)</f>
        <v>84.99</v>
      </c>
    </row>
    <row r="35" spans="1:12" ht="12" x14ac:dyDescent="0.2">
      <c r="A35" s="1">
        <v>34</v>
      </c>
      <c r="B35" s="26" t="s">
        <v>110</v>
      </c>
      <c r="C35" s="20">
        <f>VLOOKUP(B35,texts!B$2:C$452,2,FALSE)</f>
        <v>1210377</v>
      </c>
      <c r="D35" s="2">
        <v>84.79</v>
      </c>
      <c r="E35" s="5">
        <v>1.0719000000000001</v>
      </c>
      <c r="F35" s="5">
        <v>-3.4599999999999999E-2</v>
      </c>
      <c r="G35" s="1">
        <v>583</v>
      </c>
      <c r="H35" s="1">
        <v>1</v>
      </c>
      <c r="I35" s="2">
        <v>84.79</v>
      </c>
      <c r="J35" s="4">
        <v>45779</v>
      </c>
      <c r="K35" s="1" t="str">
        <f>VLOOKUP(B35,texts!B$2:D$452,3,FALSE)</f>
        <v>Mega</v>
      </c>
      <c r="L35" s="2">
        <f>_xlfn.MAXIFS(History!C$2:C$157,History!D$2:D$157,B35)</f>
        <v>84.79</v>
      </c>
    </row>
    <row r="36" spans="1:12" ht="12" x14ac:dyDescent="0.2">
      <c r="A36" s="1">
        <v>35</v>
      </c>
      <c r="B36" s="27" t="s">
        <v>111</v>
      </c>
      <c r="C36" s="20">
        <f>VLOOKUP(B36,texts!B$2:C$452,2,FALSE)</f>
        <v>1210422</v>
      </c>
      <c r="D36" s="2">
        <v>84.28</v>
      </c>
      <c r="E36" s="5">
        <v>0.97789999999999999</v>
      </c>
      <c r="F36" s="5">
        <v>5.3100000000000001E-2</v>
      </c>
      <c r="G36" s="1">
        <v>329</v>
      </c>
      <c r="H36" s="1">
        <v>2</v>
      </c>
      <c r="I36" s="2">
        <v>83.68</v>
      </c>
      <c r="J36" s="4">
        <v>45781</v>
      </c>
      <c r="K36" s="1" t="str">
        <f>VLOOKUP(B36,texts!B$2:D$452,3,FALSE)</f>
        <v>Mega</v>
      </c>
      <c r="L36" s="2">
        <f>_xlfn.MAXIFS(History!C$2:C$157,History!D$2:D$157,B36)</f>
        <v>84.28</v>
      </c>
    </row>
    <row r="37" spans="1:12" ht="12" x14ac:dyDescent="0.2">
      <c r="A37" s="1">
        <v>36</v>
      </c>
      <c r="B37" s="27" t="s">
        <v>112</v>
      </c>
      <c r="C37" s="20">
        <f>VLOOKUP(B37,texts!B$2:C$452,2,FALSE)</f>
        <v>1210433</v>
      </c>
      <c r="D37" s="2">
        <v>83.71</v>
      </c>
      <c r="E37" s="5">
        <v>1.0754999999999999</v>
      </c>
      <c r="F37" s="5">
        <v>-5.1499999999999997E-2</v>
      </c>
      <c r="G37" s="1">
        <v>537</v>
      </c>
      <c r="H37" s="1">
        <v>1</v>
      </c>
      <c r="I37" s="2">
        <v>83.71</v>
      </c>
      <c r="J37" s="4">
        <v>45780</v>
      </c>
      <c r="K37" s="1" t="str">
        <f>VLOOKUP(B37,texts!B$2:D$452,3,FALSE)</f>
        <v>Mega</v>
      </c>
      <c r="L37" s="2">
        <f>_xlfn.MAXIFS(History!C$2:C$157,History!D$2:D$157,B37)</f>
        <v>83.71</v>
      </c>
    </row>
    <row r="38" spans="1:12" ht="12" x14ac:dyDescent="0.2">
      <c r="A38" s="1">
        <v>37</v>
      </c>
      <c r="B38" s="26" t="s">
        <v>113</v>
      </c>
      <c r="C38" s="20">
        <f>VLOOKUP(B38,texts!B$2:C$452,2,FALSE)</f>
        <v>1210121</v>
      </c>
      <c r="D38" s="2">
        <v>83.67</v>
      </c>
      <c r="E38" s="5">
        <v>1.0347999999999999</v>
      </c>
      <c r="F38" s="5">
        <v>-1.12E-2</v>
      </c>
      <c r="G38" s="1">
        <v>487</v>
      </c>
      <c r="H38" s="1">
        <v>2</v>
      </c>
      <c r="I38" s="2">
        <v>81.05</v>
      </c>
      <c r="J38" s="4">
        <v>45776</v>
      </c>
      <c r="K38" s="1" t="str">
        <f>VLOOKUP(B38,texts!B$2:D$452,3,FALSE)</f>
        <v>-</v>
      </c>
      <c r="L38" s="2">
        <f>_xlfn.MAXIFS(History!C$2:C$157,History!D$2:D$157,B38)</f>
        <v>83.67</v>
      </c>
    </row>
    <row r="39" spans="1:12" ht="12" x14ac:dyDescent="0.2">
      <c r="A39" s="1">
        <v>38</v>
      </c>
      <c r="B39" s="26" t="s">
        <v>114</v>
      </c>
      <c r="C39" s="20">
        <f>VLOOKUP(B39,texts!B$2:C$452,2,FALSE)</f>
        <v>1210250</v>
      </c>
      <c r="D39" s="2">
        <v>83.44</v>
      </c>
      <c r="E39" s="5">
        <v>1.0354000000000001</v>
      </c>
      <c r="F39" s="5">
        <v>-1.47E-2</v>
      </c>
      <c r="G39" s="1">
        <v>265</v>
      </c>
      <c r="H39" s="1">
        <v>1</v>
      </c>
      <c r="I39" s="2">
        <v>83.44</v>
      </c>
      <c r="J39" s="4">
        <v>45776</v>
      </c>
      <c r="K39" s="1" t="str">
        <f>VLOOKUP(B39,texts!B$2:D$452,3,FALSE)</f>
        <v>-</v>
      </c>
      <c r="L39" s="2">
        <f>_xlfn.MAXIFS(History!C$2:C$157,History!D$2:D$157,B39)</f>
        <v>83.44</v>
      </c>
    </row>
    <row r="40" spans="1:12" ht="12" x14ac:dyDescent="0.2">
      <c r="A40" s="1">
        <v>39</v>
      </c>
      <c r="B40" s="25" t="s">
        <v>115</v>
      </c>
      <c r="C40" s="20">
        <f>VLOOKUP(B40,texts!B$2:C$452,2,FALSE)</f>
        <v>1210373</v>
      </c>
      <c r="D40" s="2">
        <v>83.26</v>
      </c>
      <c r="E40" s="5">
        <v>1.0323</v>
      </c>
      <c r="F40" s="5">
        <v>-1.38E-2</v>
      </c>
      <c r="G40" s="1">
        <v>649</v>
      </c>
      <c r="H40" s="1">
        <v>1</v>
      </c>
      <c r="I40" s="2">
        <v>83.26</v>
      </c>
      <c r="J40" s="4">
        <v>45777</v>
      </c>
      <c r="K40" s="1" t="str">
        <f>VLOOKUP(B40,texts!B$2:D$452,3,FALSE)</f>
        <v>Mega</v>
      </c>
      <c r="L40" s="2">
        <f>_xlfn.MAXIFS(History!C$2:C$157,History!D$2:D$157,B40)</f>
        <v>83.26</v>
      </c>
    </row>
    <row r="41" spans="1:12" ht="12" x14ac:dyDescent="0.2">
      <c r="A41" s="1">
        <v>40</v>
      </c>
      <c r="B41" s="27" t="s">
        <v>116</v>
      </c>
      <c r="C41" s="20">
        <f>VLOOKUP(B41,texts!B$2:C$452,2,FALSE)</f>
        <v>1210067</v>
      </c>
      <c r="D41" s="2">
        <v>83</v>
      </c>
      <c r="E41" s="5">
        <v>1.0658000000000001</v>
      </c>
      <c r="F41" s="5">
        <v>-5.04E-2</v>
      </c>
      <c r="G41" s="1">
        <v>448</v>
      </c>
      <c r="H41" s="1">
        <v>1</v>
      </c>
      <c r="I41" s="2">
        <v>83</v>
      </c>
      <c r="J41" s="4">
        <v>45775</v>
      </c>
      <c r="K41" s="1" t="str">
        <f>VLOOKUP(B41,texts!B$2:D$452,3,FALSE)</f>
        <v>-</v>
      </c>
      <c r="L41" s="2">
        <f>_xlfn.MAXIFS(History!C$2:C$157,History!D$2:D$157,B41)</f>
        <v>83</v>
      </c>
    </row>
    <row r="42" spans="1:12" ht="12" x14ac:dyDescent="0.2">
      <c r="A42" s="1">
        <v>41</v>
      </c>
      <c r="B42" s="26" t="s">
        <v>117</v>
      </c>
      <c r="C42" s="20">
        <f>VLOOKUP(B42,texts!B$2:C$452,2,FALSE)</f>
        <v>1210074</v>
      </c>
      <c r="D42" s="2">
        <v>80.650000000000006</v>
      </c>
      <c r="E42" s="5">
        <v>0.92510000000000003</v>
      </c>
      <c r="F42" s="5">
        <v>6.1499999999999999E-2</v>
      </c>
      <c r="G42" s="1">
        <v>238</v>
      </c>
      <c r="H42" s="1">
        <v>1</v>
      </c>
      <c r="I42" s="2">
        <v>80.650000000000006</v>
      </c>
      <c r="J42" s="4">
        <v>45776</v>
      </c>
      <c r="K42" s="1" t="str">
        <f>VLOOKUP(B42,texts!B$2:D$452,3,FALSE)</f>
        <v>-</v>
      </c>
      <c r="L42" s="2">
        <f>_xlfn.MAXIFS(History!C$2:C$157,History!D$2:D$157,B42)</f>
        <v>80.650000000000006</v>
      </c>
    </row>
    <row r="43" spans="1:12" ht="12" x14ac:dyDescent="0.2">
      <c r="A43" s="1">
        <v>42</v>
      </c>
      <c r="B43" s="25" t="s">
        <v>118</v>
      </c>
      <c r="C43" s="20">
        <f>VLOOKUP(B43,texts!B$2:C$452,2,FALSE)</f>
        <v>1210228</v>
      </c>
      <c r="D43" s="2">
        <v>80.16</v>
      </c>
      <c r="E43" s="5">
        <v>1.0362</v>
      </c>
      <c r="F43" s="5">
        <v>-5.5599999999999997E-2</v>
      </c>
      <c r="G43" s="1">
        <v>316</v>
      </c>
      <c r="H43" s="1">
        <v>1</v>
      </c>
      <c r="I43" s="2">
        <v>80.16</v>
      </c>
      <c r="J43" s="4">
        <v>45776</v>
      </c>
      <c r="K43" s="1" t="str">
        <f>VLOOKUP(B43,texts!B$2:D$452,3,FALSE)</f>
        <v>-</v>
      </c>
      <c r="L43" s="2">
        <f>_xlfn.MAXIFS(History!C$2:C$157,History!D$2:D$157,B43)</f>
        <v>80.16</v>
      </c>
    </row>
    <row r="44" spans="1:12" ht="12" x14ac:dyDescent="0.2">
      <c r="A44" s="1">
        <v>43</v>
      </c>
      <c r="B44" s="25" t="s">
        <v>119</v>
      </c>
      <c r="C44" s="20">
        <f>VLOOKUP(B44,texts!B$2:C$452,2,FALSE)</f>
        <v>1210002</v>
      </c>
      <c r="D44" s="2">
        <v>80.12</v>
      </c>
      <c r="E44" s="5">
        <v>1.0523</v>
      </c>
      <c r="F44" s="5">
        <v>-7.22E-2</v>
      </c>
      <c r="G44" s="1">
        <v>348</v>
      </c>
      <c r="H44" s="1">
        <v>1</v>
      </c>
      <c r="I44" s="2">
        <v>80.12</v>
      </c>
      <c r="J44" s="4">
        <v>45776</v>
      </c>
      <c r="K44" s="1" t="str">
        <f>VLOOKUP(B44,texts!B$2:D$452,3,FALSE)</f>
        <v>-</v>
      </c>
      <c r="L44" s="2">
        <f>_xlfn.MAXIFS(History!C$2:C$157,History!D$2:D$157,B44)</f>
        <v>80.12</v>
      </c>
    </row>
    <row r="45" spans="1:12" ht="12" x14ac:dyDescent="0.2">
      <c r="A45" s="1">
        <v>44</v>
      </c>
      <c r="B45" s="26" t="s">
        <v>120</v>
      </c>
      <c r="C45" s="20">
        <f>VLOOKUP(B45,texts!B$2:C$452,2,FALSE)</f>
        <v>1210029</v>
      </c>
      <c r="D45" s="2">
        <v>77.63</v>
      </c>
      <c r="E45" s="5">
        <v>1.0499000000000001</v>
      </c>
      <c r="F45" s="5">
        <v>-0.1002</v>
      </c>
      <c r="G45" s="1">
        <v>338</v>
      </c>
      <c r="H45" s="1">
        <v>1</v>
      </c>
      <c r="I45" s="2">
        <v>77.63</v>
      </c>
      <c r="J45" s="4">
        <v>45775</v>
      </c>
      <c r="K45" s="1" t="str">
        <f>VLOOKUP(B45,texts!B$2:D$452,3,FALSE)</f>
        <v>-</v>
      </c>
      <c r="L45" s="2">
        <f>_xlfn.MAXIFS(History!C$2:C$157,History!D$2:D$157,B45)</f>
        <v>77.63</v>
      </c>
    </row>
    <row r="46" spans="1:12" ht="12" x14ac:dyDescent="0.2">
      <c r="A46" s="1">
        <v>45</v>
      </c>
      <c r="B46" s="25" t="s">
        <v>121</v>
      </c>
      <c r="C46" s="20">
        <f>VLOOKUP(B46,texts!B$2:C$452,2,FALSE)</f>
        <v>1210021</v>
      </c>
      <c r="D46" s="2">
        <v>77.33</v>
      </c>
      <c r="E46" s="5">
        <v>0.91149999999999998</v>
      </c>
      <c r="F46" s="5">
        <v>3.4500000000000003E-2</v>
      </c>
      <c r="G46" s="1">
        <v>197</v>
      </c>
      <c r="H46" s="1">
        <v>1</v>
      </c>
      <c r="I46" s="2">
        <v>77.33</v>
      </c>
      <c r="J46" s="4">
        <v>45776</v>
      </c>
      <c r="K46" s="1" t="str">
        <f>VLOOKUP(B46,texts!B$2:D$452,3,FALSE)</f>
        <v>-</v>
      </c>
      <c r="L46" s="2">
        <f>_xlfn.MAXIFS(History!C$2:C$157,History!D$2:D$157,B46)</f>
        <v>77.33</v>
      </c>
    </row>
    <row r="47" spans="1:12" ht="12" x14ac:dyDescent="0.2">
      <c r="A47" s="1">
        <v>46</v>
      </c>
      <c r="B47" s="25" t="s">
        <v>122</v>
      </c>
      <c r="C47" s="20">
        <f>VLOOKUP(B47,texts!B$2:C$452,2,FALSE)</f>
        <v>1210158</v>
      </c>
      <c r="D47" s="2">
        <v>77.099999999999994</v>
      </c>
      <c r="E47" s="5">
        <v>1.0034000000000001</v>
      </c>
      <c r="F47" s="5">
        <v>-6.0199999999999997E-2</v>
      </c>
      <c r="G47" s="1">
        <v>591</v>
      </c>
      <c r="H47" s="1">
        <v>1</v>
      </c>
      <c r="I47" s="2">
        <v>77.099999999999994</v>
      </c>
      <c r="J47" s="4">
        <v>45776</v>
      </c>
      <c r="K47" s="1" t="str">
        <f>VLOOKUP(B47,texts!B$2:D$452,3,FALSE)</f>
        <v>-</v>
      </c>
      <c r="L47" s="2">
        <f>_xlfn.MAXIFS(History!C$2:C$157,History!D$2:D$157,B47)</f>
        <v>77.099999999999994</v>
      </c>
    </row>
    <row r="48" spans="1:12" ht="12" x14ac:dyDescent="0.2">
      <c r="A48" s="1">
        <v>47</v>
      </c>
      <c r="B48" s="26" t="s">
        <v>123</v>
      </c>
      <c r="C48" s="20">
        <f>VLOOKUP(B48,texts!B$2:C$452,2,FALSE)</f>
        <v>1210119</v>
      </c>
      <c r="D48" s="2">
        <v>76.52</v>
      </c>
      <c r="E48" s="5">
        <v>1.0587</v>
      </c>
      <c r="F48" s="5">
        <v>-0.1226</v>
      </c>
      <c r="G48" s="1">
        <v>263</v>
      </c>
      <c r="H48" s="1">
        <v>1</v>
      </c>
      <c r="I48" s="2">
        <v>76.52</v>
      </c>
      <c r="J48" s="4">
        <v>45600</v>
      </c>
      <c r="K48" s="1" t="str">
        <f>VLOOKUP(B48,texts!B$2:D$452,3,FALSE)</f>
        <v>-</v>
      </c>
      <c r="L48" s="2">
        <f>_xlfn.MAXIFS(History!C$2:C$157,History!D$2:D$157,B48)</f>
        <v>76.52</v>
      </c>
    </row>
    <row r="49" spans="1:12" ht="12" x14ac:dyDescent="0.2">
      <c r="A49" s="1">
        <v>48</v>
      </c>
      <c r="B49" s="26" t="s">
        <v>124</v>
      </c>
      <c r="C49" s="20">
        <f>VLOOKUP(B49,texts!B$2:C$452,2,FALSE)</f>
        <v>1210330</v>
      </c>
      <c r="D49" s="2">
        <v>74.8</v>
      </c>
      <c r="E49" s="5">
        <v>1.0797000000000001</v>
      </c>
      <c r="F49" s="5">
        <v>-0.16470000000000001</v>
      </c>
      <c r="G49" s="1">
        <v>361</v>
      </c>
      <c r="H49" s="1">
        <v>1</v>
      </c>
      <c r="I49" s="2">
        <v>74.8</v>
      </c>
      <c r="J49" s="4">
        <v>45776</v>
      </c>
      <c r="K49" s="1" t="str">
        <f>VLOOKUP(B49,texts!B$2:D$452,3,FALSE)</f>
        <v>-</v>
      </c>
      <c r="L49" s="2">
        <f>_xlfn.MAXIFS(History!C$2:C$157,History!D$2:D$157,B49)</f>
        <v>74.8</v>
      </c>
    </row>
    <row r="50" spans="1:12" ht="12" x14ac:dyDescent="0.2">
      <c r="A50" s="1">
        <v>49</v>
      </c>
      <c r="B50" s="26" t="s">
        <v>125</v>
      </c>
      <c r="C50" s="20">
        <f>VLOOKUP(B50,texts!B$2:C$452,2,FALSE)</f>
        <v>1210354</v>
      </c>
      <c r="D50" s="2">
        <v>74.56</v>
      </c>
      <c r="E50" s="5">
        <v>1.1256999999999999</v>
      </c>
      <c r="F50" s="5">
        <v>-0.21360000000000001</v>
      </c>
      <c r="G50" s="1">
        <v>287</v>
      </c>
      <c r="H50" s="1">
        <v>1</v>
      </c>
      <c r="I50" s="2">
        <v>74.56</v>
      </c>
      <c r="J50" s="4">
        <v>45600</v>
      </c>
      <c r="K50" s="1" t="str">
        <f>VLOOKUP(B50,texts!B$2:D$452,3,FALSE)</f>
        <v>-</v>
      </c>
      <c r="L50" s="2">
        <f>_xlfn.MAXIFS(History!C$2:C$157,History!D$2:D$157,B50)</f>
        <v>74.56</v>
      </c>
    </row>
    <row r="51" spans="1:12" ht="12" x14ac:dyDescent="0.2">
      <c r="A51" s="1">
        <v>50</v>
      </c>
      <c r="B51" s="25" t="s">
        <v>126</v>
      </c>
      <c r="C51" s="20">
        <f>VLOOKUP(B51,texts!B$2:C$452,2,FALSE)</f>
        <v>1210288</v>
      </c>
      <c r="D51" s="2">
        <v>73.569999999999993</v>
      </c>
      <c r="E51" s="5">
        <v>1.1572</v>
      </c>
      <c r="F51" s="5">
        <v>-0.25719999999999998</v>
      </c>
      <c r="G51" s="1">
        <v>316</v>
      </c>
      <c r="H51" s="1">
        <v>1</v>
      </c>
      <c r="I51" s="2">
        <v>73.569999999999993</v>
      </c>
      <c r="J51" s="4">
        <v>45775</v>
      </c>
      <c r="K51" s="1" t="str">
        <f>VLOOKUP(B51,texts!B$2:D$452,3,FALSE)</f>
        <v>-</v>
      </c>
      <c r="L51" s="2">
        <f>_xlfn.MAXIFS(History!C$2:C$157,History!D$2:D$157,B51)</f>
        <v>73.569999999999993</v>
      </c>
    </row>
    <row r="52" spans="1:12" ht="12" x14ac:dyDescent="0.2">
      <c r="A52" s="1">
        <v>51</v>
      </c>
      <c r="B52" s="25" t="s">
        <v>127</v>
      </c>
      <c r="C52" s="20">
        <f>VLOOKUP(B52,texts!B$2:C$452,2,FALSE)</f>
        <v>1210075</v>
      </c>
      <c r="D52" s="2">
        <v>72.92</v>
      </c>
      <c r="E52" s="5">
        <v>1.0208999999999999</v>
      </c>
      <c r="F52" s="5">
        <v>-0.12889999999999999</v>
      </c>
      <c r="G52" s="1">
        <v>206</v>
      </c>
      <c r="H52" s="1">
        <v>1</v>
      </c>
      <c r="I52" s="2">
        <v>72.92</v>
      </c>
      <c r="J52" s="4">
        <v>45775</v>
      </c>
      <c r="K52" s="1" t="str">
        <f>VLOOKUP(B52,texts!B$2:D$452,3,FALSE)</f>
        <v>-</v>
      </c>
      <c r="L52" s="2">
        <f>_xlfn.MAXIFS(History!C$2:C$157,History!D$2:D$157,B52)</f>
        <v>72.92</v>
      </c>
    </row>
    <row r="53" spans="1:12" ht="12" x14ac:dyDescent="0.2">
      <c r="A53" s="1">
        <v>52</v>
      </c>
      <c r="B53" s="25" t="s">
        <v>128</v>
      </c>
      <c r="C53" s="20">
        <f>VLOOKUP(B53,texts!B$2:C$452,2,FALSE)</f>
        <v>1210066</v>
      </c>
      <c r="D53" s="2">
        <v>72.459999999999994</v>
      </c>
      <c r="E53" s="5">
        <v>1.0482</v>
      </c>
      <c r="F53" s="5">
        <v>-0.1618</v>
      </c>
      <c r="G53" s="1">
        <v>489</v>
      </c>
      <c r="H53" s="1">
        <v>1</v>
      </c>
      <c r="I53" s="2">
        <v>72.459999999999994</v>
      </c>
      <c r="J53" s="4">
        <v>45775</v>
      </c>
      <c r="K53" s="1" t="str">
        <f>VLOOKUP(B53,texts!B$2:D$452,3,FALSE)</f>
        <v>-</v>
      </c>
      <c r="L53" s="2">
        <f>_xlfn.MAXIFS(History!C$2:C$157,History!D$2:D$157,B53)</f>
        <v>72.459999999999994</v>
      </c>
    </row>
    <row r="54" spans="1:12" ht="12" x14ac:dyDescent="0.2">
      <c r="A54" s="1">
        <v>53</v>
      </c>
      <c r="B54" s="25" t="s">
        <v>129</v>
      </c>
      <c r="C54" s="20">
        <f>VLOOKUP(B54,texts!B$2:C$452,2,FALSE)</f>
        <v>1210171</v>
      </c>
      <c r="D54" s="2">
        <v>71.569999999999993</v>
      </c>
      <c r="E54" s="5">
        <v>1.0597000000000001</v>
      </c>
      <c r="F54" s="5">
        <v>-0.1842</v>
      </c>
      <c r="G54" s="1">
        <v>537</v>
      </c>
      <c r="H54" s="1">
        <v>1</v>
      </c>
      <c r="I54" s="2">
        <v>71.569999999999993</v>
      </c>
      <c r="J54" s="4">
        <v>45776</v>
      </c>
      <c r="K54" s="1" t="str">
        <f>VLOOKUP(B54,texts!B$2:D$452,3,FALSE)</f>
        <v>-</v>
      </c>
      <c r="L54" s="2">
        <f>_xlfn.MAXIFS(History!C$2:C$157,History!D$2:D$157,B54)</f>
        <v>71.569999999999993</v>
      </c>
    </row>
    <row r="55" spans="1:12" ht="12" x14ac:dyDescent="0.2">
      <c r="A55" s="1">
        <v>54</v>
      </c>
      <c r="B55" s="25" t="s">
        <v>130</v>
      </c>
      <c r="C55" s="20">
        <f>VLOOKUP(B55,texts!B$2:C$452,2,FALSE)</f>
        <v>1210331</v>
      </c>
      <c r="D55" s="2">
        <v>69.94</v>
      </c>
      <c r="E55" s="5">
        <v>1.0764</v>
      </c>
      <c r="F55" s="5">
        <v>-0.2208</v>
      </c>
      <c r="G55" s="1">
        <v>542</v>
      </c>
      <c r="H55" s="1">
        <v>1</v>
      </c>
      <c r="I55" s="2">
        <v>69.94</v>
      </c>
      <c r="J55" s="4">
        <v>45600</v>
      </c>
      <c r="K55" s="1" t="str">
        <f>VLOOKUP(B55,texts!B$2:D$452,3,FALSE)</f>
        <v>-</v>
      </c>
      <c r="L55" s="2">
        <f>_xlfn.MAXIFS(History!C$2:C$157,History!D$2:D$157,B55)</f>
        <v>69.94</v>
      </c>
    </row>
    <row r="56" spans="1:12" ht="12" x14ac:dyDescent="0.2">
      <c r="A56" s="1">
        <v>55</v>
      </c>
      <c r="B56" s="25" t="s">
        <v>131</v>
      </c>
      <c r="C56" s="20">
        <f>VLOOKUP(B56,texts!B$2:C$452,2,FALSE)</f>
        <v>1210263</v>
      </c>
      <c r="D56" s="2">
        <v>69.86</v>
      </c>
      <c r="E56" s="5">
        <v>1.0347</v>
      </c>
      <c r="F56" s="5">
        <v>-0.18010000000000001</v>
      </c>
      <c r="G56" s="1">
        <v>551</v>
      </c>
      <c r="H56" s="1">
        <v>1</v>
      </c>
      <c r="I56" s="2">
        <v>69.86</v>
      </c>
      <c r="J56" s="4">
        <v>45775</v>
      </c>
      <c r="K56" s="1" t="str">
        <f>VLOOKUP(B56,texts!B$2:D$452,3,FALSE)</f>
        <v>-</v>
      </c>
      <c r="L56" s="2">
        <f>_xlfn.MAXIFS(History!C$2:C$157,History!D$2:D$157,B56)</f>
        <v>69.86</v>
      </c>
    </row>
    <row r="57" spans="1:12" ht="12" x14ac:dyDescent="0.2">
      <c r="A57" s="1">
        <v>56</v>
      </c>
      <c r="B57" s="25" t="s">
        <v>132</v>
      </c>
      <c r="C57" s="20">
        <f>VLOOKUP(B57,texts!B$2:C$452,2,FALSE)</f>
        <v>1210296</v>
      </c>
      <c r="D57" s="2">
        <v>68.260000000000005</v>
      </c>
      <c r="E57" s="5">
        <v>1.0007999999999999</v>
      </c>
      <c r="F57" s="5">
        <v>-0.1658</v>
      </c>
      <c r="G57" s="1">
        <v>275</v>
      </c>
      <c r="H57" s="1">
        <v>1</v>
      </c>
      <c r="I57" s="2">
        <v>68.260000000000005</v>
      </c>
      <c r="J57" s="4">
        <v>45600</v>
      </c>
      <c r="K57" s="1" t="str">
        <f>VLOOKUP(B57,texts!B$2:D$452,3,FALSE)</f>
        <v>-</v>
      </c>
      <c r="L57" s="2">
        <f>_xlfn.MAXIFS(History!C$2:C$157,History!D$2:D$157,B57)</f>
        <v>68.260000000000005</v>
      </c>
    </row>
    <row r="58" spans="1:12" ht="12" x14ac:dyDescent="0.2">
      <c r="A58" s="1">
        <v>57</v>
      </c>
      <c r="B58" s="25" t="s">
        <v>133</v>
      </c>
      <c r="C58" s="20">
        <f>VLOOKUP(B58,texts!B$2:C$452,2,FALSE)</f>
        <v>1210294</v>
      </c>
      <c r="D58" s="2">
        <v>54.62</v>
      </c>
      <c r="E58" s="5">
        <v>1.0708</v>
      </c>
      <c r="F58" s="5">
        <v>-0.40260000000000001</v>
      </c>
      <c r="G58" s="1">
        <v>310</v>
      </c>
      <c r="H58" s="1">
        <v>1</v>
      </c>
      <c r="I58" s="2">
        <v>54.62</v>
      </c>
      <c r="J58" s="4">
        <v>45600</v>
      </c>
      <c r="K58" s="1" t="str">
        <f>VLOOKUP(B58,texts!B$2:D$452,3,FALSE)</f>
        <v>-</v>
      </c>
      <c r="L58" s="2">
        <f>_xlfn.MAXIFS(History!C$2:C$157,History!D$2:D$157,B58)</f>
        <v>54.62</v>
      </c>
    </row>
    <row r="59" spans="1:12" ht="12" x14ac:dyDescent="0.2">
      <c r="A59" s="1">
        <v>58</v>
      </c>
      <c r="B59" s="25" t="s">
        <v>134</v>
      </c>
      <c r="C59" s="20">
        <f>VLOOKUP(B59,texts!B$2:C$452,2,FALSE)</f>
        <v>1210050</v>
      </c>
      <c r="D59" s="2">
        <v>47.01</v>
      </c>
      <c r="E59" s="5">
        <v>1.1232</v>
      </c>
      <c r="F59" s="5">
        <v>-0.54810000000000003</v>
      </c>
      <c r="G59" s="1">
        <v>402</v>
      </c>
      <c r="H59" s="1">
        <v>1</v>
      </c>
      <c r="I59" s="2">
        <v>47.01</v>
      </c>
      <c r="J59" s="4">
        <v>45522</v>
      </c>
      <c r="K59" s="1" t="str">
        <f>VLOOKUP(B59,texts!B$2:D$452,3,FALSE)</f>
        <v>-</v>
      </c>
      <c r="L59" s="2">
        <f>_xlfn.MAXIFS(History!C$2:C$157,History!D$2:D$157,B59)</f>
        <v>47.01</v>
      </c>
    </row>
    <row r="60" spans="1:12" ht="12" x14ac:dyDescent="0.2">
      <c r="A60" s="1">
        <v>59</v>
      </c>
      <c r="B60" s="25" t="s">
        <v>135</v>
      </c>
      <c r="C60" s="20">
        <f>VLOOKUP(B60,texts!B$2:C$452,2,FALSE)</f>
        <v>1210016</v>
      </c>
      <c r="D60" s="2">
        <v>46.48</v>
      </c>
      <c r="E60" s="5">
        <v>1.0349999999999999</v>
      </c>
      <c r="F60" s="5">
        <v>-0.46639999999999998</v>
      </c>
      <c r="G60" s="1">
        <v>388</v>
      </c>
      <c r="H60" s="1">
        <v>1</v>
      </c>
      <c r="I60" s="2">
        <v>46.48</v>
      </c>
      <c r="J60" s="4">
        <v>45522</v>
      </c>
      <c r="K60" s="1" t="str">
        <f>VLOOKUP(B60,texts!B$2:D$452,3,FALSE)</f>
        <v>-</v>
      </c>
      <c r="L60" s="2">
        <f>_xlfn.MAXIFS(History!C$2:C$157,History!D$2:D$157,B60)</f>
        <v>46.48</v>
      </c>
    </row>
    <row r="61" spans="1:12" ht="12" x14ac:dyDescent="0.2">
      <c r="A61" s="1">
        <v>60</v>
      </c>
      <c r="B61" s="25" t="s">
        <v>136</v>
      </c>
      <c r="C61" s="20">
        <f>VLOOKUP(B61,texts!B$2:C$452,2,FALSE)</f>
        <v>1210444</v>
      </c>
      <c r="D61" s="2">
        <v>45.07</v>
      </c>
      <c r="E61" s="5">
        <v>1.0911999999999999</v>
      </c>
      <c r="F61" s="5">
        <v>-0.53979999999999995</v>
      </c>
      <c r="G61" s="1">
        <v>339</v>
      </c>
      <c r="H61" s="1">
        <v>1</v>
      </c>
      <c r="I61" s="2">
        <v>45.07</v>
      </c>
      <c r="J61" s="4">
        <v>45522</v>
      </c>
      <c r="K61" s="1" t="str">
        <f>VLOOKUP(B61,texts!B$2:D$452,3,FALSE)</f>
        <v>-</v>
      </c>
      <c r="L61" s="2">
        <f>_xlfn.MAXIFS(History!C$2:C$157,History!D$2:D$157,B61)</f>
        <v>45.07</v>
      </c>
    </row>
    <row r="62" spans="1:12" ht="12" x14ac:dyDescent="0.2">
      <c r="A62" s="1">
        <v>61</v>
      </c>
      <c r="B62" s="25" t="s">
        <v>137</v>
      </c>
      <c r="C62" s="20">
        <f>VLOOKUP(B62,texts!B$2:C$452,2,FALSE)</f>
        <v>1210034</v>
      </c>
      <c r="D62" s="2">
        <v>41.99</v>
      </c>
      <c r="E62" s="5">
        <v>1.0373000000000001</v>
      </c>
      <c r="F62" s="5">
        <v>-0.52359999999999995</v>
      </c>
      <c r="G62" s="1">
        <v>291</v>
      </c>
      <c r="H62" s="1">
        <v>1</v>
      </c>
      <c r="I62" s="2">
        <v>41.99</v>
      </c>
      <c r="J62" s="4">
        <v>45522</v>
      </c>
      <c r="K62" s="1" t="str">
        <f>VLOOKUP(B62,texts!B$2:D$452,3,FALSE)</f>
        <v>-</v>
      </c>
      <c r="L62" s="2">
        <f>_xlfn.MAXIFS(History!C$2:C$157,History!D$2:D$157,B62)</f>
        <v>41.99</v>
      </c>
    </row>
    <row r="63" spans="1:12" ht="12" x14ac:dyDescent="0.2">
      <c r="A63" s="1">
        <v>62</v>
      </c>
      <c r="B63" s="25" t="s">
        <v>106</v>
      </c>
      <c r="C63" s="20">
        <f>VLOOKUP(B63,texts!B$2:C$452,2,FALSE)</f>
        <v>1210430</v>
      </c>
      <c r="D63" s="2">
        <v>41.2</v>
      </c>
      <c r="E63" s="5">
        <v>0.93169999999999997</v>
      </c>
      <c r="F63" s="5">
        <v>-0.42770000000000002</v>
      </c>
      <c r="G63" s="1">
        <v>176</v>
      </c>
      <c r="H63" s="1">
        <v>1</v>
      </c>
      <c r="I63" s="2">
        <v>41.2</v>
      </c>
      <c r="J63" s="4">
        <v>45522</v>
      </c>
      <c r="K63" s="1" t="str">
        <f>VLOOKUP(B63,texts!B$2:D$452,3,FALSE)</f>
        <v>Mega</v>
      </c>
      <c r="L63" s="2">
        <f>_xlfn.MAXIFS(History!C$2:C$157,History!D$2:D$157,B63)</f>
        <v>85.99</v>
      </c>
    </row>
    <row r="64" spans="1:12" x14ac:dyDescent="0.15">
      <c r="B64" s="4"/>
      <c r="D64" s="2"/>
      <c r="E64" s="5"/>
      <c r="F64" s="5"/>
      <c r="I64" s="2"/>
      <c r="J64" s="4"/>
    </row>
    <row r="65" spans="2:12" x14ac:dyDescent="0.15">
      <c r="B65" s="4"/>
      <c r="D65" s="2"/>
      <c r="E65" s="5"/>
      <c r="F65" s="5"/>
      <c r="I65" s="2"/>
    </row>
    <row r="66" spans="2:12" x14ac:dyDescent="0.15">
      <c r="B66" s="4"/>
      <c r="D66" s="2"/>
      <c r="E66" s="5"/>
      <c r="F66" s="5"/>
      <c r="I66" s="2"/>
    </row>
    <row r="67" spans="2:12" x14ac:dyDescent="0.15">
      <c r="D67" s="2"/>
      <c r="E67" s="5"/>
      <c r="F67" s="5"/>
    </row>
    <row r="68" spans="2:12" x14ac:dyDescent="0.15">
      <c r="B68" s="1" t="s">
        <v>11</v>
      </c>
      <c r="D68" s="2">
        <f>AVERAGE(D2:D67)</f>
        <v>81.979677419354815</v>
      </c>
      <c r="G68" s="2">
        <f>AVERAGE(G2:G67)</f>
        <v>395.98387096774195</v>
      </c>
      <c r="H68" s="2">
        <f>AVERAGE(H2:H67)</f>
        <v>2.5</v>
      </c>
      <c r="I68" s="2">
        <f>SUMPRODUCT(H1:H67,I1:I67)/SUM(H1:H67)</f>
        <v>86.287999999999997</v>
      </c>
      <c r="K68" s="2"/>
      <c r="L68" s="2">
        <f>AVERAGE(L2:L67)</f>
        <v>82.702096774193535</v>
      </c>
    </row>
    <row r="69" spans="2:12" x14ac:dyDescent="0.15">
      <c r="B69" s="1" t="s">
        <v>12</v>
      </c>
      <c r="D69" s="5">
        <f>SQRT(SUMPRODUCT(D2:D67,D2:D67)/MAX(A2:A67)-D68^2)</f>
        <v>14.29639994924756</v>
      </c>
      <c r="I69" s="5">
        <f>_xlfn.STDEV.P(D2:D67)</f>
        <v>14.296399949247547</v>
      </c>
    </row>
    <row r="70" spans="2:12" x14ac:dyDescent="0.15">
      <c r="B70" s="1" t="s">
        <v>13</v>
      </c>
      <c r="D70" s="7">
        <f>D69/D68</f>
        <v>0.17438956091662153</v>
      </c>
    </row>
    <row r="71" spans="2:12" x14ac:dyDescent="0.15">
      <c r="D71" s="6"/>
    </row>
    <row r="72" spans="2:12" x14ac:dyDescent="0.15">
      <c r="B72" s="1" t="s">
        <v>25</v>
      </c>
      <c r="D72" s="2">
        <f>AVERAGEIF(K2:K67,"Mega",D2:D67)</f>
        <v>89.595135135135138</v>
      </c>
    </row>
  </sheetData>
  <phoneticPr fontId="1"/>
  <pageMargins left="0.51181102362204722" right="0.51181102362204722" top="0.59055118110236227" bottom="0.59055118110236227" header="0.31496062992125984" footer="0.31496062992125984"/>
  <pageSetup paperSize="9" orientation="landscape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4FDB9-02D1-48AB-AC01-0B8F54C8028B}">
  <dimension ref="A1:K37"/>
  <sheetViews>
    <sheetView view="pageBreakPreview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K3" sqref="K3"/>
    </sheetView>
  </sheetViews>
  <sheetFormatPr defaultColWidth="8.125" defaultRowHeight="11.25" x14ac:dyDescent="0.15"/>
  <cols>
    <col min="1" max="1" width="4.5" style="1" bestFit="1" customWidth="1"/>
    <col min="2" max="2" width="8.125" style="1" customWidth="1"/>
    <col min="3" max="3" width="7" style="1" customWidth="1"/>
    <col min="4" max="4" width="36" style="1" customWidth="1"/>
    <col min="5" max="5" width="8.75" style="1" bestFit="1" customWidth="1"/>
    <col min="6" max="8" width="6.75" style="1" customWidth="1"/>
    <col min="9" max="9" width="6.875" style="1" customWidth="1"/>
    <col min="10" max="10" width="6.25" style="1" customWidth="1"/>
    <col min="11" max="11" width="7.5" style="1" bestFit="1" customWidth="1"/>
    <col min="12" max="16384" width="8.125" style="1"/>
  </cols>
  <sheetData>
    <row r="1" spans="1:1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139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65</v>
      </c>
    </row>
    <row r="2" spans="1:11" ht="12" x14ac:dyDescent="0.2">
      <c r="A2" s="1">
        <v>28</v>
      </c>
      <c r="B2" s="4">
        <v>45776.308217592596</v>
      </c>
      <c r="C2" s="2">
        <v>80.650000000000006</v>
      </c>
      <c r="D2" s="20" t="s">
        <v>117</v>
      </c>
      <c r="E2" s="20"/>
      <c r="F2" s="20" t="s">
        <v>10</v>
      </c>
      <c r="G2" s="20">
        <v>1</v>
      </c>
      <c r="H2" s="20">
        <v>3</v>
      </c>
      <c r="I2" s="3">
        <v>0.99299999999999999</v>
      </c>
      <c r="J2" s="1">
        <v>34</v>
      </c>
      <c r="K2" s="2">
        <f t="shared" ref="K2:K19" si="0">AVERAGE(C3:C12)</f>
        <v>79.451999999999998</v>
      </c>
    </row>
    <row r="3" spans="1:11" ht="12" x14ac:dyDescent="0.2">
      <c r="A3" s="1">
        <v>27</v>
      </c>
      <c r="B3" s="4">
        <v>45776.305439814816</v>
      </c>
      <c r="C3" s="2">
        <v>84.99</v>
      </c>
      <c r="D3" s="20" t="s">
        <v>109</v>
      </c>
      <c r="E3" s="20"/>
      <c r="F3" s="20" t="s">
        <v>9</v>
      </c>
      <c r="G3" s="20">
        <v>2</v>
      </c>
      <c r="H3" s="20">
        <v>3</v>
      </c>
      <c r="I3" s="3">
        <v>0.996</v>
      </c>
      <c r="J3" s="1">
        <v>71</v>
      </c>
      <c r="K3" s="2">
        <f t="shared" si="0"/>
        <v>79.253</v>
      </c>
    </row>
    <row r="4" spans="1:11" ht="12" x14ac:dyDescent="0.2">
      <c r="A4" s="1">
        <v>26</v>
      </c>
      <c r="B4" s="4">
        <v>45776.304409722223</v>
      </c>
      <c r="C4" s="2">
        <v>80.16</v>
      </c>
      <c r="D4" s="20" t="s">
        <v>118</v>
      </c>
      <c r="E4" s="20"/>
      <c r="F4" s="20" t="s">
        <v>9</v>
      </c>
      <c r="G4" s="20">
        <v>2</v>
      </c>
      <c r="H4" s="20">
        <v>3</v>
      </c>
      <c r="I4" s="3">
        <v>0.99399999999999999</v>
      </c>
      <c r="J4" s="1">
        <v>45</v>
      </c>
      <c r="K4" s="2">
        <f t="shared" si="0"/>
        <v>78.999999999999986</v>
      </c>
    </row>
    <row r="5" spans="1:11" ht="12" x14ac:dyDescent="0.2">
      <c r="A5" s="1">
        <v>25</v>
      </c>
      <c r="B5" s="4">
        <v>45776.22148148148</v>
      </c>
      <c r="C5" s="2">
        <v>83.67</v>
      </c>
      <c r="D5" s="20" t="s">
        <v>113</v>
      </c>
      <c r="E5" s="20"/>
      <c r="F5" s="20" t="s">
        <v>9</v>
      </c>
      <c r="G5" s="20">
        <v>3</v>
      </c>
      <c r="H5" s="20">
        <v>3</v>
      </c>
      <c r="I5" s="3">
        <v>0.99299999999999999</v>
      </c>
      <c r="J5" s="1">
        <v>79</v>
      </c>
      <c r="K5" s="2">
        <f t="shared" si="0"/>
        <v>77.879000000000005</v>
      </c>
    </row>
    <row r="6" spans="1:11" ht="12" x14ac:dyDescent="0.2">
      <c r="A6" s="1">
        <v>24</v>
      </c>
      <c r="B6" s="4">
        <v>45776.219756944447</v>
      </c>
      <c r="C6" s="2">
        <v>83.44</v>
      </c>
      <c r="D6" s="20" t="s">
        <v>114</v>
      </c>
      <c r="E6" s="20"/>
      <c r="F6" s="20" t="s">
        <v>10</v>
      </c>
      <c r="G6" s="20">
        <v>1</v>
      </c>
      <c r="H6" s="20">
        <v>3</v>
      </c>
      <c r="I6" s="3">
        <v>1</v>
      </c>
      <c r="J6" s="1">
        <v>35</v>
      </c>
      <c r="K6" s="2">
        <f t="shared" si="0"/>
        <v>76.89200000000001</v>
      </c>
    </row>
    <row r="7" spans="1:11" ht="12" x14ac:dyDescent="0.2">
      <c r="A7" s="1">
        <v>23</v>
      </c>
      <c r="B7" s="4">
        <v>45776.217418981483</v>
      </c>
      <c r="C7" s="2">
        <v>77.33</v>
      </c>
      <c r="D7" s="20" t="s">
        <v>121</v>
      </c>
      <c r="E7" s="20"/>
      <c r="F7" s="20" t="s">
        <v>9</v>
      </c>
      <c r="G7" s="20">
        <v>2</v>
      </c>
      <c r="H7" s="20">
        <v>3</v>
      </c>
      <c r="I7" s="3">
        <v>1</v>
      </c>
      <c r="J7" s="1">
        <v>30</v>
      </c>
      <c r="K7" s="2">
        <f t="shared" si="0"/>
        <v>77.001999999999995</v>
      </c>
    </row>
    <row r="8" spans="1:11" ht="12" x14ac:dyDescent="0.2">
      <c r="A8" s="1">
        <v>22</v>
      </c>
      <c r="B8" s="4">
        <v>45776.21601851852</v>
      </c>
      <c r="C8" s="2">
        <v>77.099999999999994</v>
      </c>
      <c r="D8" s="20" t="s">
        <v>122</v>
      </c>
      <c r="E8" s="20"/>
      <c r="F8" s="20" t="s">
        <v>10</v>
      </c>
      <c r="G8" s="20">
        <v>1</v>
      </c>
      <c r="H8" s="20">
        <v>3</v>
      </c>
      <c r="I8" s="3">
        <v>0.99099999999999999</v>
      </c>
      <c r="J8" s="1">
        <v>84</v>
      </c>
      <c r="K8" s="2">
        <f t="shared" si="0"/>
        <v>76.584000000000003</v>
      </c>
    </row>
    <row r="9" spans="1:11" ht="12" x14ac:dyDescent="0.2">
      <c r="A9" s="1">
        <v>21</v>
      </c>
      <c r="B9" s="4">
        <v>45776.21297453704</v>
      </c>
      <c r="C9" s="2">
        <v>74.8</v>
      </c>
      <c r="D9" s="20" t="s">
        <v>124</v>
      </c>
      <c r="E9" s="20"/>
      <c r="F9" s="20" t="s">
        <v>10</v>
      </c>
      <c r="G9" s="20">
        <v>1</v>
      </c>
      <c r="H9" s="20">
        <v>3</v>
      </c>
      <c r="I9" s="3">
        <v>0.98599999999999999</v>
      </c>
      <c r="J9" s="1">
        <v>54</v>
      </c>
      <c r="K9" s="2">
        <f t="shared" si="0"/>
        <v>76.089999999999989</v>
      </c>
    </row>
    <row r="10" spans="1:11" ht="12" x14ac:dyDescent="0.2">
      <c r="A10" s="1">
        <v>20</v>
      </c>
      <c r="B10" s="4">
        <v>45776.210451388892</v>
      </c>
      <c r="C10" s="2">
        <v>81.34</v>
      </c>
      <c r="D10" s="20" t="s">
        <v>86</v>
      </c>
      <c r="E10" s="20"/>
      <c r="F10" s="20" t="s">
        <v>9</v>
      </c>
      <c r="G10" s="20">
        <v>2</v>
      </c>
      <c r="H10" s="20">
        <v>3</v>
      </c>
      <c r="I10" s="3">
        <v>0.995</v>
      </c>
      <c r="J10" s="1">
        <v>46</v>
      </c>
      <c r="K10" s="2">
        <f t="shared" si="0"/>
        <v>75.411999999999992</v>
      </c>
    </row>
    <row r="11" spans="1:11" ht="12" x14ac:dyDescent="0.2">
      <c r="A11" s="1">
        <v>19</v>
      </c>
      <c r="B11" s="4">
        <v>45776.208460648151</v>
      </c>
      <c r="C11" s="2">
        <v>80.12</v>
      </c>
      <c r="D11" s="20" t="s">
        <v>119</v>
      </c>
      <c r="E11" s="20"/>
      <c r="F11" s="20" t="s">
        <v>10</v>
      </c>
      <c r="G11" s="20">
        <v>1</v>
      </c>
      <c r="H11" s="20">
        <v>3</v>
      </c>
      <c r="I11" s="3">
        <v>0.98499999999999999</v>
      </c>
      <c r="J11" s="1">
        <v>48</v>
      </c>
      <c r="K11" s="2">
        <f t="shared" si="0"/>
        <v>74.394000000000005</v>
      </c>
    </row>
    <row r="12" spans="1:11" ht="12" x14ac:dyDescent="0.2">
      <c r="A12" s="1">
        <v>18</v>
      </c>
      <c r="B12" s="4">
        <v>45776.205543981479</v>
      </c>
      <c r="C12" s="2">
        <v>71.569999999999993</v>
      </c>
      <c r="D12" s="20" t="s">
        <v>129</v>
      </c>
      <c r="E12" s="20"/>
      <c r="F12" s="20" t="s">
        <v>10</v>
      </c>
      <c r="G12" s="20">
        <v>1</v>
      </c>
      <c r="H12" s="20">
        <v>3</v>
      </c>
      <c r="I12" s="3">
        <v>0.97899999999999998</v>
      </c>
      <c r="J12" s="1">
        <v>75</v>
      </c>
      <c r="K12" s="2">
        <f t="shared" si="0"/>
        <v>74.063000000000017</v>
      </c>
    </row>
    <row r="13" spans="1:11" ht="12" x14ac:dyDescent="0.2">
      <c r="A13" s="1">
        <v>17</v>
      </c>
      <c r="B13" s="4">
        <v>45775.323761574073</v>
      </c>
      <c r="C13" s="2">
        <v>83</v>
      </c>
      <c r="D13" s="20" t="s">
        <v>116</v>
      </c>
      <c r="E13" s="20"/>
      <c r="F13" s="20" t="s">
        <v>10</v>
      </c>
      <c r="G13" s="20">
        <v>1</v>
      </c>
      <c r="H13" s="20">
        <v>3</v>
      </c>
      <c r="I13" s="3">
        <v>0.99199999999999999</v>
      </c>
      <c r="J13" s="1">
        <v>73</v>
      </c>
      <c r="K13" s="2">
        <f t="shared" si="0"/>
        <v>73.415000000000006</v>
      </c>
    </row>
    <row r="14" spans="1:11" ht="12" x14ac:dyDescent="0.2">
      <c r="A14" s="1">
        <v>16</v>
      </c>
      <c r="B14" s="4">
        <v>45775.321030092593</v>
      </c>
      <c r="C14" s="2">
        <v>77.63</v>
      </c>
      <c r="D14" s="20" t="s">
        <v>120</v>
      </c>
      <c r="E14" s="20"/>
      <c r="F14" s="20" t="s">
        <v>9</v>
      </c>
      <c r="G14" s="20">
        <v>2</v>
      </c>
      <c r="H14" s="20">
        <v>3</v>
      </c>
      <c r="I14" s="3">
        <v>0.98599999999999999</v>
      </c>
      <c r="J14" s="1">
        <v>53</v>
      </c>
      <c r="K14" s="2">
        <f t="shared" si="0"/>
        <v>71.114000000000004</v>
      </c>
    </row>
    <row r="15" spans="1:11" ht="12" x14ac:dyDescent="0.2">
      <c r="A15" s="1">
        <v>15</v>
      </c>
      <c r="B15" s="4">
        <v>45775.319976851853</v>
      </c>
      <c r="C15" s="2">
        <v>72.459999999999994</v>
      </c>
      <c r="D15" s="20" t="s">
        <v>128</v>
      </c>
      <c r="E15" s="20"/>
      <c r="F15" s="20" t="s">
        <v>10</v>
      </c>
      <c r="G15" s="20">
        <v>1</v>
      </c>
      <c r="H15" s="20">
        <v>3</v>
      </c>
      <c r="I15" s="3">
        <v>0.98299999999999998</v>
      </c>
      <c r="J15" s="1">
        <v>66</v>
      </c>
      <c r="K15" s="2">
        <f t="shared" si="0"/>
        <v>68.569000000000003</v>
      </c>
    </row>
    <row r="16" spans="1:11" ht="12" x14ac:dyDescent="0.2">
      <c r="A16" s="1">
        <v>14</v>
      </c>
      <c r="B16" s="4">
        <v>45775.318819444445</v>
      </c>
      <c r="C16" s="2">
        <v>73.569999999999993</v>
      </c>
      <c r="D16" s="20" t="s">
        <v>126</v>
      </c>
      <c r="E16" s="20"/>
      <c r="F16" s="20" t="s">
        <v>10</v>
      </c>
      <c r="G16" s="20">
        <v>1</v>
      </c>
      <c r="H16" s="20">
        <v>3</v>
      </c>
      <c r="I16" s="3">
        <v>0.97799999999999998</v>
      </c>
      <c r="J16" s="1">
        <v>37</v>
      </c>
      <c r="K16" s="2">
        <f t="shared" si="0"/>
        <v>65.86</v>
      </c>
    </row>
    <row r="17" spans="1:11" ht="12" x14ac:dyDescent="0.2">
      <c r="A17" s="1">
        <v>13</v>
      </c>
      <c r="B17" s="4">
        <v>45775.317291666666</v>
      </c>
      <c r="C17" s="2">
        <v>78.430000000000007</v>
      </c>
      <c r="D17" s="20" t="s">
        <v>113</v>
      </c>
      <c r="E17" s="20"/>
      <c r="F17" s="20" t="s">
        <v>10</v>
      </c>
      <c r="G17" s="20">
        <v>1</v>
      </c>
      <c r="H17" s="20">
        <v>3</v>
      </c>
      <c r="I17" s="3">
        <v>0.98</v>
      </c>
      <c r="J17" s="1">
        <v>75</v>
      </c>
      <c r="K17" s="2">
        <f t="shared" si="0"/>
        <v>62.215999999999994</v>
      </c>
    </row>
    <row r="18" spans="1:11" ht="12" x14ac:dyDescent="0.2">
      <c r="A18" s="1">
        <v>12</v>
      </c>
      <c r="B18" s="4">
        <v>45775.315266203703</v>
      </c>
      <c r="C18" s="2">
        <v>72.92</v>
      </c>
      <c r="D18" s="20" t="s">
        <v>127</v>
      </c>
      <c r="E18" s="20"/>
      <c r="F18" s="20" t="s">
        <v>10</v>
      </c>
      <c r="G18" s="20">
        <v>1</v>
      </c>
      <c r="H18" s="20">
        <v>3</v>
      </c>
      <c r="I18" s="3">
        <v>0.98399999999999999</v>
      </c>
      <c r="J18" s="1">
        <v>29</v>
      </c>
      <c r="K18" s="2">
        <f t="shared" si="0"/>
        <v>59.044000000000004</v>
      </c>
    </row>
    <row r="19" spans="1:11" ht="12" x14ac:dyDescent="0.2">
      <c r="A19" s="1">
        <v>11</v>
      </c>
      <c r="B19" s="4">
        <v>45775.314074074071</v>
      </c>
      <c r="C19" s="2">
        <v>69.86</v>
      </c>
      <c r="D19" s="20" t="s">
        <v>131</v>
      </c>
      <c r="E19" s="20"/>
      <c r="F19" s="20" t="s">
        <v>10</v>
      </c>
      <c r="G19" s="20">
        <v>1</v>
      </c>
      <c r="H19" s="20">
        <v>3</v>
      </c>
      <c r="I19" s="3">
        <v>0.98399999999999999</v>
      </c>
      <c r="J19" s="1">
        <v>63</v>
      </c>
      <c r="K19" s="2">
        <f t="shared" si="0"/>
        <v>56.565000000000012</v>
      </c>
    </row>
    <row r="20" spans="1:11" ht="12" x14ac:dyDescent="0.2">
      <c r="A20" s="1">
        <v>10</v>
      </c>
      <c r="B20" s="4">
        <v>45600.387395833335</v>
      </c>
      <c r="C20" s="2">
        <v>74.56</v>
      </c>
      <c r="D20" s="20" t="s">
        <v>125</v>
      </c>
      <c r="E20" s="20"/>
      <c r="F20" s="20" t="s">
        <v>10</v>
      </c>
      <c r="G20" s="20">
        <v>1</v>
      </c>
      <c r="H20" s="20">
        <v>3</v>
      </c>
      <c r="I20" s="3">
        <v>0.99399999999999999</v>
      </c>
      <c r="J20" s="1">
        <v>42</v>
      </c>
      <c r="K20" s="2">
        <f>AVERAGE(C21:C29)</f>
        <v>54.565555555555555</v>
      </c>
    </row>
    <row r="21" spans="1:11" ht="12" x14ac:dyDescent="0.2">
      <c r="A21" s="1">
        <v>9</v>
      </c>
      <c r="B21" s="4">
        <v>45600.386342592596</v>
      </c>
      <c r="C21" s="2">
        <v>69.94</v>
      </c>
      <c r="D21" s="20" t="s">
        <v>130</v>
      </c>
      <c r="E21" s="20"/>
      <c r="F21" s="20" t="s">
        <v>10</v>
      </c>
      <c r="G21" s="20">
        <v>1</v>
      </c>
      <c r="H21" s="20">
        <v>3</v>
      </c>
      <c r="I21" s="3">
        <v>0.98399999999999999</v>
      </c>
      <c r="J21" s="1">
        <v>68</v>
      </c>
      <c r="K21" s="2">
        <f>AVERAGE(C22:C29)</f>
        <v>52.643749999999997</v>
      </c>
    </row>
    <row r="22" spans="1:11" ht="12" x14ac:dyDescent="0.2">
      <c r="A22" s="1">
        <v>8</v>
      </c>
      <c r="B22" s="4">
        <v>45600.384930555556</v>
      </c>
      <c r="C22" s="2">
        <v>68.260000000000005</v>
      </c>
      <c r="D22" s="20" t="s">
        <v>132</v>
      </c>
      <c r="E22" s="20"/>
      <c r="F22" s="20" t="s">
        <v>10</v>
      </c>
      <c r="G22" s="20">
        <v>1</v>
      </c>
      <c r="H22" s="20">
        <v>3</v>
      </c>
      <c r="I22" s="3">
        <v>0.98799999999999999</v>
      </c>
      <c r="J22" s="1">
        <v>33</v>
      </c>
      <c r="K22" s="2">
        <f>AVERAGE(C23:C29)</f>
        <v>50.412857142857135</v>
      </c>
    </row>
    <row r="23" spans="1:11" ht="12" x14ac:dyDescent="0.2">
      <c r="A23" s="1">
        <v>7</v>
      </c>
      <c r="B23" s="4">
        <v>45600.383587962962</v>
      </c>
      <c r="C23" s="2">
        <v>76.52</v>
      </c>
      <c r="D23" s="22" t="s">
        <v>123</v>
      </c>
      <c r="E23" s="22"/>
      <c r="F23" s="22" t="s">
        <v>10</v>
      </c>
      <c r="G23" s="22">
        <v>1</v>
      </c>
      <c r="H23" s="22">
        <v>3</v>
      </c>
      <c r="I23" s="3">
        <v>0.99299999999999999</v>
      </c>
      <c r="J23" s="1">
        <v>38</v>
      </c>
      <c r="K23" s="2">
        <f>AVERAGE(C24:C29)</f>
        <v>46.061666666666667</v>
      </c>
    </row>
    <row r="24" spans="1:11" ht="12" x14ac:dyDescent="0.2">
      <c r="A24" s="1">
        <v>6</v>
      </c>
      <c r="B24" s="4">
        <v>45600.38181712963</v>
      </c>
      <c r="C24" s="2">
        <v>54.62</v>
      </c>
      <c r="D24" s="20" t="s">
        <v>133</v>
      </c>
      <c r="E24" s="20"/>
      <c r="F24" s="20" t="s">
        <v>10</v>
      </c>
      <c r="G24" s="20">
        <v>1</v>
      </c>
      <c r="H24" s="20">
        <v>3</v>
      </c>
      <c r="I24" s="3">
        <v>0.94899999999999995</v>
      </c>
      <c r="J24" s="1">
        <v>31</v>
      </c>
      <c r="K24" s="2">
        <f>AVERAGE(C25:C29)</f>
        <v>44.35</v>
      </c>
    </row>
    <row r="25" spans="1:11" ht="12" x14ac:dyDescent="0.2">
      <c r="A25" s="1">
        <v>5</v>
      </c>
      <c r="B25" s="4">
        <v>45522.305</v>
      </c>
      <c r="C25" s="2">
        <v>47.01</v>
      </c>
      <c r="D25" s="20" t="s">
        <v>134</v>
      </c>
      <c r="E25" s="20"/>
      <c r="F25" s="20" t="s">
        <v>10</v>
      </c>
      <c r="G25" s="20">
        <v>1</v>
      </c>
      <c r="H25" s="20">
        <v>3</v>
      </c>
      <c r="I25" s="3">
        <v>0.98299999999999998</v>
      </c>
      <c r="J25" s="1">
        <v>39</v>
      </c>
      <c r="K25" s="2">
        <f>AVERAGE(C26:C29)</f>
        <v>43.685000000000002</v>
      </c>
    </row>
    <row r="26" spans="1:11" ht="12" x14ac:dyDescent="0.2">
      <c r="A26" s="1">
        <v>4</v>
      </c>
      <c r="B26" s="4">
        <v>45522.302164351851</v>
      </c>
      <c r="C26" s="2">
        <v>46.48</v>
      </c>
      <c r="D26" s="20" t="s">
        <v>135</v>
      </c>
      <c r="E26" s="20"/>
      <c r="F26" s="20" t="s">
        <v>10</v>
      </c>
      <c r="G26" s="20">
        <v>1</v>
      </c>
      <c r="H26" s="20">
        <v>3</v>
      </c>
      <c r="I26" s="3">
        <v>0.97499999999999998</v>
      </c>
      <c r="J26" s="1">
        <v>33</v>
      </c>
      <c r="K26" s="2">
        <f>AVERAGE(C27:C29)</f>
        <v>42.75333333333333</v>
      </c>
    </row>
    <row r="27" spans="1:11" ht="12" x14ac:dyDescent="0.2">
      <c r="A27" s="1">
        <v>3</v>
      </c>
      <c r="B27" s="4">
        <v>45522.300671296296</v>
      </c>
      <c r="C27" s="2">
        <v>41.99</v>
      </c>
      <c r="D27" s="20" t="s">
        <v>137</v>
      </c>
      <c r="E27" s="20"/>
      <c r="F27" s="20" t="s">
        <v>9</v>
      </c>
      <c r="G27" s="20">
        <v>3</v>
      </c>
      <c r="H27" s="20">
        <v>3</v>
      </c>
      <c r="I27" s="3">
        <v>0.98299999999999998</v>
      </c>
      <c r="J27" s="1">
        <v>24</v>
      </c>
      <c r="K27" s="2">
        <f>AVERAGE(C28:C29)</f>
        <v>43.135000000000005</v>
      </c>
    </row>
    <row r="28" spans="1:11" ht="12" x14ac:dyDescent="0.2">
      <c r="A28" s="1">
        <v>2</v>
      </c>
      <c r="B28" s="4">
        <v>45522.299039351848</v>
      </c>
      <c r="C28" s="2">
        <v>41.2</v>
      </c>
      <c r="D28" s="20" t="s">
        <v>106</v>
      </c>
      <c r="E28" s="20"/>
      <c r="F28" s="20" t="s">
        <v>9</v>
      </c>
      <c r="G28" s="20">
        <v>2</v>
      </c>
      <c r="H28" s="20">
        <v>3</v>
      </c>
      <c r="I28" s="3">
        <v>0.97099999999999997</v>
      </c>
      <c r="J28" s="1">
        <v>12</v>
      </c>
      <c r="K28" s="2">
        <f>AVERAGE(C29:C29)</f>
        <v>45.07</v>
      </c>
    </row>
    <row r="29" spans="1:11" ht="12" x14ac:dyDescent="0.2">
      <c r="A29" s="1">
        <v>1</v>
      </c>
      <c r="B29" s="4">
        <v>45522.297407407408</v>
      </c>
      <c r="C29" s="2">
        <v>45.07</v>
      </c>
      <c r="D29" s="20" t="s">
        <v>136</v>
      </c>
      <c r="E29" s="20"/>
      <c r="F29" s="20" t="s">
        <v>10</v>
      </c>
      <c r="G29" s="20">
        <v>1</v>
      </c>
      <c r="H29" s="20">
        <v>3</v>
      </c>
      <c r="I29" s="3">
        <v>0.995</v>
      </c>
      <c r="J29" s="1">
        <v>31</v>
      </c>
      <c r="K29" s="2" t="s">
        <v>138</v>
      </c>
    </row>
    <row r="30" spans="1:11" x14ac:dyDescent="0.15">
      <c r="B30" s="4"/>
      <c r="C30" s="2"/>
      <c r="K30" s="2"/>
    </row>
    <row r="31" spans="1:11" x14ac:dyDescent="0.15">
      <c r="C31" s="2"/>
      <c r="K31" s="2"/>
    </row>
    <row r="32" spans="1:11" x14ac:dyDescent="0.15">
      <c r="B32" s="1" t="s">
        <v>11</v>
      </c>
      <c r="C32" s="5">
        <f>AVERAGE(C2:C31)</f>
        <v>70.310357142857129</v>
      </c>
      <c r="G32" s="2">
        <f>AVERAGE(G2:G31)</f>
        <v>1.3571428571428572</v>
      </c>
      <c r="H32" s="2">
        <f>AVERAGE(H2:H31)</f>
        <v>3</v>
      </c>
      <c r="I32" s="6">
        <f>AVERAGE(I2:I31)</f>
        <v>0.98621428571428582</v>
      </c>
      <c r="J32" s="1">
        <f>SUM(J2:J31)</f>
        <v>1348</v>
      </c>
      <c r="K32" s="6"/>
    </row>
    <row r="33" spans="2:11" x14ac:dyDescent="0.15">
      <c r="B33" s="1" t="s">
        <v>12</v>
      </c>
      <c r="C33" s="5">
        <f>SQRT(SUMPRODUCT(C2:C31,C2:C31)/COUNTA(A2:A31)-C32^2)</f>
        <v>13.512622269076287</v>
      </c>
      <c r="I33" s="5">
        <f>_xlfn.STDEV.P(C2:C31)</f>
        <v>13.512622269076264</v>
      </c>
      <c r="K33" s="5"/>
    </row>
    <row r="34" spans="2:11" x14ac:dyDescent="0.15">
      <c r="B34" s="1" t="s">
        <v>13</v>
      </c>
      <c r="C34" s="7">
        <f>C33/C32</f>
        <v>0.19218537379381015</v>
      </c>
    </row>
    <row r="35" spans="2:11" x14ac:dyDescent="0.15">
      <c r="B35" s="1" t="s">
        <v>14</v>
      </c>
      <c r="C35" s="6">
        <f>COUNTIF(F2:F31,"Win")/COUNTA(F2:F31)</f>
        <v>0.7142857142857143</v>
      </c>
    </row>
    <row r="36" spans="2:11" x14ac:dyDescent="0.15">
      <c r="B36" s="1" t="s">
        <v>15</v>
      </c>
      <c r="I36" s="3">
        <f>MAX(I2:I31)</f>
        <v>1</v>
      </c>
      <c r="J36" s="1">
        <f>MAX(J2:J31)</f>
        <v>84</v>
      </c>
      <c r="K36" s="3"/>
    </row>
    <row r="37" spans="2:11" x14ac:dyDescent="0.15">
      <c r="B37" s="1" t="s">
        <v>16</v>
      </c>
      <c r="I37" s="3">
        <f>MIN(I2:I31)</f>
        <v>0.94899999999999995</v>
      </c>
      <c r="J37" s="1">
        <f>MIN(J2:J31)</f>
        <v>12</v>
      </c>
      <c r="K37" s="3"/>
    </row>
  </sheetData>
  <autoFilter ref="A1:K29" xr:uid="{6C1BF743-858C-46DA-BD99-A82ABA08C11A}"/>
  <phoneticPr fontId="1"/>
  <pageMargins left="0.51181102362204722" right="0.51181102362204722" top="0.59055118110236227" bottom="0.59055118110236227" header="0.31496062992125984" footer="0.31496062992125984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History</vt:lpstr>
      <vt:lpstr>Graph_Speed</vt:lpstr>
      <vt:lpstr>Graph_Acc88+</vt:lpstr>
      <vt:lpstr>Graph_Acc90+</vt:lpstr>
      <vt:lpstr>texts</vt:lpstr>
      <vt:lpstr>text_bests_155</vt:lpstr>
      <vt:lpstr>History_Typemaster</vt:lpstr>
      <vt:lpstr>History!Print_Area</vt:lpstr>
      <vt:lpstr>History_Typemaster!Print_Area</vt:lpstr>
      <vt:lpstr>text_bests_155!Print_Area</vt:lpstr>
      <vt:lpstr>texts!Print_Area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maniac dq</cp:lastModifiedBy>
  <dcterms:created xsi:type="dcterms:W3CDTF">2024-05-07T01:28:03Z</dcterms:created>
  <dcterms:modified xsi:type="dcterms:W3CDTF">2025-05-20T21:55:29Z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2024-05-07T05:44:25Z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f770c091-010a-4335-aba3-9ec5574fafc0</vt:lpwstr>
  </property>
  <property fmtid="{D5CDD505-2E9C-101B-9397-08002B2CF9AE}" pid="8" name="MSIP_Label_a7295cc1-d279-42ac-ab4d-3b0f4fece050_ContentBits">
    <vt:lpwstr>0</vt:lpwstr>
  </property>
  <property fmtid="{D5CDD505-2E9C-101B-9397-08002B2CF9AE}" pid="9" name="CustomUiType">
    <vt:lpwstr>2</vt:lpwstr>
  </property>
</Properties>
</file>